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3\M23-049 Pardubice, ul. Havlíčkova- bezvýkopová oprava kanalizace\rozpočet\"/>
    </mc:Choice>
  </mc:AlternateContent>
  <bookViews>
    <workbookView xWindow="0" yWindow="0" windowWidth="0" windowHeight="0"/>
  </bookViews>
  <sheets>
    <sheet name="Rekapitulace stavby" sheetId="1" r:id="rId1"/>
    <sheet name="1 - Bezvýkopová technologie 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Bezvýkopová technologie '!$C$125:$K$273</definedName>
    <definedName name="_xlnm.Print_Area" localSheetId="1">'1 - Bezvýkopová technologie '!$C$4:$J$76,'1 - Bezvýkopová technologie '!$C$82:$J$107,'1 - Bezvýkopová technologie '!$C$113:$K$273</definedName>
    <definedName name="_xlnm.Print_Titles" localSheetId="1">'1 - Bezvýkopová technologie '!$125:$125</definedName>
    <definedName name="_xlnm._FilterDatabase" localSheetId="2" hidden="1">'VON - Vedlejší a ostatní ...'!$C$123:$K$152</definedName>
    <definedName name="_xlnm.Print_Area" localSheetId="2">'VON - Vedlejší a ostatní ...'!$C$4:$J$76,'VON - Vedlejší a ostatní ...'!$C$82:$J$105,'VON - Vedlejší a ostatní ...'!$C$111:$K$152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2" r="J37"/>
  <c r="J36"/>
  <c i="1" r="AY95"/>
  <c i="2" r="J35"/>
  <c i="1" r="AX95"/>
  <c i="2" r="BI273"/>
  <c r="BH273"/>
  <c r="BG273"/>
  <c r="BF273"/>
  <c r="T273"/>
  <c r="T272"/>
  <c r="R273"/>
  <c r="R272"/>
  <c r="P273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1" r="L90"/>
  <c r="AM90"/>
  <c r="AM89"/>
  <c r="L89"/>
  <c r="AM87"/>
  <c r="L87"/>
  <c r="L85"/>
  <c r="L84"/>
  <c i="2" r="BK225"/>
  <c r="BK178"/>
  <c r="J137"/>
  <c r="BK245"/>
  <c r="BK221"/>
  <c r="BK184"/>
  <c r="J129"/>
  <c r="BK216"/>
  <c r="J180"/>
  <c r="BK259"/>
  <c r="J208"/>
  <c r="J178"/>
  <c r="J139"/>
  <c r="BK261"/>
  <c r="BK214"/>
  <c r="BK175"/>
  <c r="J273"/>
  <c r="J246"/>
  <c r="BK211"/>
  <c r="BK154"/>
  <c r="BK165"/>
  <c i="3" r="BK146"/>
  <c r="J148"/>
  <c r="BK148"/>
  <c r="J129"/>
  <c i="2" r="BK232"/>
  <c r="BK198"/>
  <c r="BK164"/>
  <c r="BK269"/>
  <c r="J232"/>
  <c r="J202"/>
  <c r="J163"/>
  <c r="BK257"/>
  <c r="BK187"/>
  <c r="BK271"/>
  <c r="J218"/>
  <c r="J184"/>
  <c r="BK141"/>
  <c r="BK252"/>
  <c r="BK190"/>
  <c r="BK145"/>
  <c r="J268"/>
  <c r="J245"/>
  <c r="BK206"/>
  <c r="J219"/>
  <c i="3" r="J143"/>
  <c r="J152"/>
  <c r="BK139"/>
  <c r="BK143"/>
  <c i="2" r="J223"/>
  <c r="BK172"/>
  <c r="J147"/>
  <c r="BK248"/>
  <c r="BK222"/>
  <c r="J193"/>
  <c r="BK132"/>
  <c r="BK244"/>
  <c r="BK171"/>
  <c r="BK268"/>
  <c r="BK202"/>
  <c r="BK180"/>
  <c r="J145"/>
  <c r="BK270"/>
  <c r="J211"/>
  <c r="J165"/>
  <c r="J136"/>
  <c r="J247"/>
  <c r="J213"/>
  <c r="BK169"/>
  <c r="BK167"/>
  <c i="3" r="J138"/>
  <c r="J139"/>
  <c r="BK150"/>
  <c r="BK138"/>
  <c i="2" r="J257"/>
  <c r="BK204"/>
  <c r="J171"/>
  <c r="BK129"/>
  <c r="BK237"/>
  <c r="J217"/>
  <c r="J154"/>
  <c r="J259"/>
  <c r="BK213"/>
  <c r="J173"/>
  <c r="J270"/>
  <c r="J222"/>
  <c r="J187"/>
  <c r="J164"/>
  <c r="BK136"/>
  <c r="J258"/>
  <c r="BK208"/>
  <c r="J160"/>
  <c r="J254"/>
  <c r="J227"/>
  <c r="J189"/>
  <c r="BK220"/>
  <c r="BK134"/>
  <c i="3" r="BK152"/>
  <c r="BK128"/>
  <c r="J146"/>
  <c i="2" r="BK255"/>
  <c r="J192"/>
  <c r="BK162"/>
  <c r="BK251"/>
  <c r="BK227"/>
  <c r="BK200"/>
  <c r="J149"/>
  <c r="BK254"/>
  <c r="J200"/>
  <c r="BK131"/>
  <c r="J225"/>
  <c r="J191"/>
  <c r="BK159"/>
  <c r="BK273"/>
  <c r="BK247"/>
  <c r="BK183"/>
  <c r="J141"/>
  <c r="BK266"/>
  <c r="BK219"/>
  <c r="BK173"/>
  <c i="1" r="AS94"/>
  <c i="3" r="BK129"/>
  <c r="J128"/>
  <c i="2" r="J226"/>
  <c r="BK193"/>
  <c r="BK163"/>
  <c r="J249"/>
  <c r="J224"/>
  <c r="J175"/>
  <c r="J261"/>
  <c r="J204"/>
  <c r="BK149"/>
  <c r="J244"/>
  <c r="J206"/>
  <c r="J183"/>
  <c r="J151"/>
  <c r="J266"/>
  <c r="BK218"/>
  <c r="J169"/>
  <c r="J132"/>
  <c r="J248"/>
  <c r="J214"/>
  <c r="BK160"/>
  <c r="BK153"/>
  <c i="3" r="J134"/>
  <c r="BK141"/>
  <c r="BK134"/>
  <c r="J140"/>
  <c i="2" r="BK258"/>
  <c r="BK215"/>
  <c r="J167"/>
  <c r="BK250"/>
  <c r="BK226"/>
  <c r="J198"/>
  <c r="BK147"/>
  <c r="BK249"/>
  <c r="BK196"/>
  <c r="BK137"/>
  <c r="BK224"/>
  <c r="BK192"/>
  <c r="J153"/>
  <c r="J131"/>
  <c r="J221"/>
  <c r="BK151"/>
  <c r="J250"/>
  <c r="BK223"/>
  <c r="J196"/>
  <c r="J134"/>
  <c i="3" r="J150"/>
  <c r="J127"/>
  <c r="BK127"/>
  <c r="BK140"/>
  <c i="2" r="J251"/>
  <c r="J190"/>
  <c r="J159"/>
  <c r="BK246"/>
  <c r="J220"/>
  <c r="BK191"/>
  <c r="J269"/>
  <c r="BK217"/>
  <c r="J162"/>
  <c r="J255"/>
  <c r="J216"/>
  <c r="J168"/>
  <c r="J271"/>
  <c r="J237"/>
  <c r="BK189"/>
  <c r="BK139"/>
  <c r="J252"/>
  <c r="J215"/>
  <c r="J172"/>
  <c r="BK168"/>
  <c i="3" r="BK132"/>
  <c r="J132"/>
  <c r="J141"/>
  <c i="2" l="1" r="R177"/>
  <c r="P182"/>
  <c r="R210"/>
  <c r="R260"/>
  <c r="BK177"/>
  <c r="J177"/>
  <c r="J99"/>
  <c r="P186"/>
  <c r="T186"/>
  <c r="R195"/>
  <c r="P253"/>
  <c r="T128"/>
  <c r="T177"/>
  <c r="R186"/>
  <c r="P195"/>
  <c r="BK253"/>
  <c r="J253"/>
  <c r="J104"/>
  <c r="T260"/>
  <c i="3" r="BK131"/>
  <c r="J131"/>
  <c r="J100"/>
  <c i="2" r="P177"/>
  <c r="T182"/>
  <c r="BK210"/>
  <c r="J210"/>
  <c r="J103"/>
  <c r="R253"/>
  <c i="3" r="BK126"/>
  <c r="J126"/>
  <c r="J98"/>
  <c r="P131"/>
  <c r="P130"/>
  <c i="2" r="P128"/>
  <c r="BK182"/>
  <c r="J182"/>
  <c r="J100"/>
  <c r="BK195"/>
  <c r="J195"/>
  <c r="J102"/>
  <c r="T195"/>
  <c r="T253"/>
  <c i="3" r="T126"/>
  <c r="T125"/>
  <c r="T131"/>
  <c r="T130"/>
  <c r="T137"/>
  <c r="T136"/>
  <c i="2" r="R128"/>
  <c r="R127"/>
  <c r="R126"/>
  <c r="R182"/>
  <c r="P210"/>
  <c r="BK260"/>
  <c r="J260"/>
  <c r="J105"/>
  <c i="3" r="P126"/>
  <c r="P125"/>
  <c r="R131"/>
  <c r="R130"/>
  <c r="P137"/>
  <c r="P136"/>
  <c i="2" r="BK128"/>
  <c r="BK127"/>
  <c r="BK126"/>
  <c r="J126"/>
  <c r="J96"/>
  <c r="BK186"/>
  <c r="J186"/>
  <c r="J101"/>
  <c r="T210"/>
  <c r="P260"/>
  <c i="3" r="R126"/>
  <c r="R125"/>
  <c r="BK137"/>
  <c r="BK136"/>
  <c r="J136"/>
  <c r="J101"/>
  <c r="R137"/>
  <c r="R136"/>
  <c r="BK145"/>
  <c r="J145"/>
  <c r="J104"/>
  <c r="P145"/>
  <c r="P144"/>
  <c r="R145"/>
  <c r="R144"/>
  <c r="T145"/>
  <c r="T144"/>
  <c i="2" r="BK272"/>
  <c r="J272"/>
  <c r="J106"/>
  <c i="3" r="J89"/>
  <c r="F121"/>
  <c r="BE128"/>
  <c r="BE141"/>
  <c i="2" r="J128"/>
  <c r="J98"/>
  <c i="3" r="BE143"/>
  <c r="BE152"/>
  <c r="E85"/>
  <c r="BE129"/>
  <c r="BE138"/>
  <c r="BE139"/>
  <c r="BE146"/>
  <c r="BE150"/>
  <c r="BE132"/>
  <c r="BE134"/>
  <c r="BE140"/>
  <c r="BE127"/>
  <c r="BE148"/>
  <c i="2" r="BE131"/>
  <c r="BE136"/>
  <c r="BE159"/>
  <c r="E85"/>
  <c r="BE134"/>
  <c r="BE137"/>
  <c r="BE139"/>
  <c r="BE160"/>
  <c r="BE149"/>
  <c r="BE165"/>
  <c r="BE167"/>
  <c r="BE168"/>
  <c r="BE171"/>
  <c r="BE187"/>
  <c r="BE208"/>
  <c r="BE222"/>
  <c r="BE251"/>
  <c r="BE261"/>
  <c r="BE129"/>
  <c r="BE154"/>
  <c r="BE206"/>
  <c r="BE213"/>
  <c r="BE219"/>
  <c r="BE220"/>
  <c r="BE244"/>
  <c r="BE245"/>
  <c r="BE246"/>
  <c r="BE257"/>
  <c r="J89"/>
  <c r="BE132"/>
  <c r="BE147"/>
  <c r="BE162"/>
  <c r="BE175"/>
  <c r="BE200"/>
  <c r="BE204"/>
  <c r="BE215"/>
  <c r="BE221"/>
  <c r="BE223"/>
  <c r="BE254"/>
  <c r="BE258"/>
  <c r="BE266"/>
  <c r="BE269"/>
  <c r="F123"/>
  <c r="BE141"/>
  <c r="BE145"/>
  <c r="BE153"/>
  <c r="BE163"/>
  <c r="BE164"/>
  <c r="BE172"/>
  <c r="BE178"/>
  <c r="BE184"/>
  <c r="BE193"/>
  <c r="BE198"/>
  <c r="BE211"/>
  <c r="BE218"/>
  <c r="BE225"/>
  <c r="BE226"/>
  <c r="BE255"/>
  <c r="BE270"/>
  <c r="BE271"/>
  <c r="BE173"/>
  <c r="BE183"/>
  <c r="BE190"/>
  <c r="BE192"/>
  <c r="BE216"/>
  <c r="BE227"/>
  <c r="BE232"/>
  <c r="BE237"/>
  <c r="BE247"/>
  <c r="BE248"/>
  <c r="BE252"/>
  <c r="BE268"/>
  <c r="BE273"/>
  <c r="BE151"/>
  <c r="BE169"/>
  <c r="BE180"/>
  <c r="BE189"/>
  <c r="BE191"/>
  <c r="BE196"/>
  <c r="BE202"/>
  <c r="BE214"/>
  <c r="BE217"/>
  <c r="BE224"/>
  <c r="BE249"/>
  <c r="BE250"/>
  <c r="BE259"/>
  <c r="J30"/>
  <c i="3" r="F37"/>
  <c i="1" r="BD96"/>
  <c i="3" r="F36"/>
  <c i="1" r="BC96"/>
  <c i="3" r="F35"/>
  <c i="1" r="BB96"/>
  <c i="2" r="F36"/>
  <c i="1" r="BC95"/>
  <c i="2" r="F35"/>
  <c i="1" r="BB95"/>
  <c i="2" r="F34"/>
  <c i="1" r="BA95"/>
  <c i="2" r="F37"/>
  <c i="1" r="BD95"/>
  <c i="3" r="F34"/>
  <c i="1" r="BA96"/>
  <c i="3" r="J34"/>
  <c i="1" r="AW96"/>
  <c i="2" r="J34"/>
  <c i="1" r="AW95"/>
  <c i="3" l="1" r="R124"/>
  <c i="2" r="P127"/>
  <c r="P126"/>
  <c i="1" r="AU95"/>
  <c i="3" r="T124"/>
  <c r="P124"/>
  <c i="1" r="AU96"/>
  <c i="2" r="T127"/>
  <c r="T126"/>
  <c r="J127"/>
  <c r="J97"/>
  <c i="3" r="BK125"/>
  <c r="J125"/>
  <c r="J97"/>
  <c r="BK130"/>
  <c r="J130"/>
  <c r="J99"/>
  <c r="J137"/>
  <c r="J102"/>
  <c r="BK144"/>
  <c r="J144"/>
  <c r="J103"/>
  <c i="1" r="AG95"/>
  <c i="2" r="F33"/>
  <c i="1" r="AZ95"/>
  <c i="2" r="J33"/>
  <c i="1" r="AV95"/>
  <c r="AT95"/>
  <c r="AN95"/>
  <c r="BA94"/>
  <c r="AW94"/>
  <c r="AK30"/>
  <c i="3" r="F33"/>
  <c i="1" r="AZ96"/>
  <c r="BC94"/>
  <c r="W32"/>
  <c r="BD94"/>
  <c r="W33"/>
  <c r="BB94"/>
  <c r="AX94"/>
  <c i="3" r="J33"/>
  <c i="1" r="AV96"/>
  <c r="AT96"/>
  <c i="3" l="1" r="BK124"/>
  <c r="J124"/>
  <c r="J96"/>
  <c i="2" r="J39"/>
  <c i="1" r="AU94"/>
  <c r="W31"/>
  <c r="AZ94"/>
  <c r="W29"/>
  <c r="AY94"/>
  <c r="W30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<sst xmlns="http://schemas.openxmlformats.org/spreadsheetml/2006/main">
  <si>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</si>
  <si>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</si>
  <si>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</si>
  <si>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</si>
  <si>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</si>
  <si>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{831f71ba-cd64-4a59-af92-1f6042634e0c}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</si>
  <si>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</si>
  <si>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</si>
  <si>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</si>
  <si>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</si>
  <si>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</si>
  <si>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</si>
  <si>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</si>
  <si>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</si>
  <si>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M23/049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</si>
  <si>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</si>
  <si>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</si>
  <si>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 , ul. Havlíčkova - bezvýkopová oprava kanalizace</t>
  </si>
  <si>
    <t>KSO:</t>
  </si>
  <si>
    <t>CC-CZ:</t>
  </si>
  <si>
    <t>Místo:</t>
  </si>
  <si>
    <t>Pardubice</t>
  </si>
  <si>
    <t>Datum:</t>
  </si>
  <si>
    <t>16. 2. 2024</t>
  </si>
  <si>
    <t>Zadavatel:</t>
  </si>
  <si>
    <t>IČ:</t>
  </si>
  <si>
    <t>60108631</t>
  </si>
  <si>
    <t>Vodovody a kanalizace Pardubice, a.s.</t>
  </si>
  <si>
    <t>DIČ:</t>
  </si>
  <si>
    <t>Uchazeč:</t>
  </si>
  <si>
    <t>Vyplň údaj</t>
  </si>
  <si>
    <t>Projektant:</t>
  </si>
  <si>
    <t>60113111</t>
  </si>
  <si>
    <t>Multiaqua s.r.o.</t>
  </si>
  <si>
    <t>True</t>
  </si>
  <si>
    <t>Zpracovatel:</t>
  </si>
  <si>
    <t>Leona Šaldová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</si>
  <si>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</si>
  <si>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</si>
  <si>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</si>
  <si>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</si>
  <si>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</si>
  <si>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</si>
  <si>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</si>
  <si>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</si>
  <si>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</si>
  <si>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</si>
  <si>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</si>
  <si>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</si>
  <si>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</si>
  <si>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</si>
  <si>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</si>
  <si>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</si>
  <si>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</si>
  <si>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</si>
  <si>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</si>
  <si>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</si>
  <si>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</si>
  <si>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</si>
  <si>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</si>
  <si>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</si>
  <si>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</si>
  <si>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</si>
  <si>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</si>
  <si>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</si>
  <si>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</si>
  <si>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</si>
  <si>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</si>
  <si>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</si>
  <si>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</si>
  <si>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</si>
  <si>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</si>
  <si>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</si>
  <si>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</si>
  <si>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</si>
  <si>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</si>
  <si>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</si>
  <si>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</si>
  <si>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</si>
  <si>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</si>
  <si>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</si>
  <si>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</si>
  <si>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</si>
  <si>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</si>
  <si>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Bezvýkopová technologie </t>
  </si>
  <si>
    <t>STA</t>
  </si>
  <si>
    <t>{d2fe858d-c305-4acb-9984-4d37a6ee7c03}</t>
  </si>
  <si>
    <t>2</t>
  </si>
  <si>
    <t>VON</t>
  </si>
  <si>
    <t>Vedlejší a ostatní náklady</t>
  </si>
  <si>
    <t>{712453b9-263a-44fc-abbb-a6f079cd6a4d}</t>
  </si>
  <si>
    <t>KRYCÍ LIST SOUPISU PRACÍ</t>
  </si>
  <si>
    <t>Objekt:</t>
  </si>
  <si>
    <t xml:space="preserve">1 - Bezvýkopová technologie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</si>
  <si>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</si>
  <si>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</si>
  <si>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</si>
  <si>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</si>
  <si>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</si>
  <si>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</si>
  <si>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</si>
  <si>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</si>
  <si>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</si>
  <si>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</si>
  <si>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</si>
  <si>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</si>
  <si>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</si>
  <si>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</si>
  <si>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</si>
  <si>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</si>
  <si>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</si>
  <si>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</si>
  <si>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</si>
  <si>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</si>
  <si>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</si>
  <si>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</si>
  <si>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</si>
  <si>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</si>
  <si>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</si>
  <si>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</si>
  <si>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</si>
  <si>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</si>
  <si>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</si>
  <si>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</si>
  <si>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</si>
  <si>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</si>
  <si>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</si>
  <si>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</si>
  <si>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</si>
  <si>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</si>
  <si>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01</t>
  </si>
  <si>
    <t>4</t>
  </si>
  <si>
    <t>-1972425399</t>
  </si>
  <si>
    <t>VV</t>
  </si>
  <si>
    <t>"Š1-4"1,5*1,5*4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</si>
  <si>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</si>
  <si>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</si>
  <si>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-2134078422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</si>
  <si>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</si>
  <si>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</si>
  <si>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</si>
  <si>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-2022039727</t>
  </si>
  <si>
    <t>4*2,1*2,1+9*2,5*4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</si>
  <si>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</si>
  <si>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</si>
  <si>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1795334561</t>
  </si>
  <si>
    <t>2,7*2,7*4</t>
  </si>
  <si>
    <t>5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</si>
  <si>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</si>
  <si>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</si>
  <si>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</si>
  <si>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2084018908</t>
  </si>
  <si>
    <t>6</t>
  </si>
  <si>
    <t>115001101</t>
  </si>
  <si>
    <t>Převedení vody potrubím průměru DN do 100</t>
  </si>
  <si>
    <t>-1277753172</t>
  </si>
  <si>
    <t>50</t>
  </si>
  <si>
    <t>7</t>
  </si>
  <si>
    <t>115001102</t>
  </si>
  <si>
    <t>Převedení vody potrubím průměru DN přes 100 do 150</t>
  </si>
  <si>
    <t>-1163651889</t>
  </si>
  <si>
    <t>130,5+23,5+11</t>
  </si>
  <si>
    <t>8</t>
  </si>
  <si>
    <t>115101201</t>
  </si>
  <si>
    <t>Čerpání vody na dopravní výšku do 10 m s uvažovaným průměrným přítokem do 500 l/min</t>
  </si>
  <si>
    <t>hod</t>
  </si>
  <si>
    <t>-1018382244</t>
  </si>
  <si>
    <t>"splašky"10*24</t>
  </si>
  <si>
    <t>"spodní voda" 10*8</t>
  </si>
  <si>
    <t>Součet</t>
  </si>
  <si>
    <t>9</t>
  </si>
  <si>
    <t>115101301</t>
  </si>
  <si>
    <t>Pohotovost záložní čerpací soupravy pro dopravní výšku do 10 m s uvažovaným průměrným přítokem do 500 l/min</t>
  </si>
  <si>
    <t>den</t>
  </si>
  <si>
    <t>962224894</t>
  </si>
  <si>
    <t>10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</si>
  <si>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</si>
  <si>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</si>
  <si>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-547937498</t>
  </si>
  <si>
    <t>"VODOVOD" 2*1,5</t>
  </si>
  <si>
    <t>11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</si>
  <si>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</si>
  <si>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</si>
  <si>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-2001515062</t>
  </si>
  <si>
    <t>2*1,5</t>
  </si>
  <si>
    <t>121151103</t>
  </si>
  <si>
    <t>Sejmutí ornice strojně při souvislé ploše do 100 m2, tl. vrstvy do 200 mm</t>
  </si>
  <si>
    <t>-1029135589</t>
  </si>
  <si>
    <t>2,5*2*2</t>
  </si>
  <si>
    <t>13</t>
  </si>
  <si>
    <t>130001101</t>
  </si>
  <si>
    <t>Příplatek k cenám hloubených vykopávek za ztížení vykopávky v blízkosti podzemního vedení nebo výbušnin pro jakoukoliv třídu horniny</t>
  </si>
  <si>
    <t>m3</t>
  </si>
  <si>
    <t>-212317355</t>
  </si>
  <si>
    <t>14</t>
  </si>
  <si>
    <t>131251201</t>
  </si>
  <si>
    <t>Hloubení zapažených jam a zářezů strojně s urovnáním dna do předepsaného profilu a spádu v hornině třídy těžitelnosti I skupiny 3 do 20 m3</t>
  </si>
  <si>
    <t>-1048141068</t>
  </si>
  <si>
    <t>"š5,6"2,5*2*3,5*2</t>
  </si>
  <si>
    <t>"š4"1,5*1,5*1,5</t>
  </si>
  <si>
    <t>38,375*0,5</t>
  </si>
  <si>
    <t>15</t>
  </si>
  <si>
    <t>131351201</t>
  </si>
  <si>
    <t>Hloubení zapažených jam a zářezů strojně s urovnáním dna do předepsaného profilu a spádu v hornině třídy těžitelnosti II skupiny 4 do 20 m3</t>
  </si>
  <si>
    <t>-2105024003</t>
  </si>
  <si>
    <t>16</t>
  </si>
  <si>
    <t>151811133</t>
  </si>
  <si>
    <t>Zřízení pažicích boxů pro pažení a rozepření stěn rýh podzemního vedení hloubka výkopu do 4 m, šířka přes 2,5 do 5 m</t>
  </si>
  <si>
    <t>-1408357959</t>
  </si>
  <si>
    <t>"š5,6"(2,5*3,5*2+2*3,5*2)*2</t>
  </si>
  <si>
    <t>17</t>
  </si>
  <si>
    <t>151811233</t>
  </si>
  <si>
    <t>Odstranění pažicích boxů pro pažení a rozepření stěn rýh podzemního vedení hloubka výkopu do 4 m, šířka přes 2,5 do 5 m</t>
  </si>
  <si>
    <t>138333316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</si>
  <si>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</si>
  <si>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</si>
  <si>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</si>
  <si>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-171496665</t>
  </si>
  <si>
    <t>19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</si>
  <si>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</si>
  <si>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</si>
  <si>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-1793295272</t>
  </si>
  <si>
    <t>20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</si>
  <si>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</si>
  <si>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</si>
  <si>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</si>
  <si>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</si>
  <si>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-1431485766</t>
  </si>
  <si>
    <t>38,375*1,8</t>
  </si>
  <si>
    <t>171251201</t>
  </si>
  <si>
    <t>Uložení sypaniny na skládky nebo meziskládky bez hutnění s upravením uložené sypaniny do předepsaného tvaru</t>
  </si>
  <si>
    <t>-598460853</t>
  </si>
  <si>
    <t>22</t>
  </si>
  <si>
    <t>174101101</t>
  </si>
  <si>
    <t>Zásyp sypaninou z jakékoliv horniny strojně s uložením výkopku ve vrstvách se zhutněním jam, šachet, rýh nebo kolem objektů v těchto vykopávkách</t>
  </si>
  <si>
    <t>1175008743</t>
  </si>
  <si>
    <t>23</t>
  </si>
  <si>
    <t>M</t>
  </si>
  <si>
    <t>58333674</t>
  </si>
  <si>
    <t>kamenivo těžené hrubé frakce 16/32</t>
  </si>
  <si>
    <t>199114341</t>
  </si>
  <si>
    <t>24</t>
  </si>
  <si>
    <t>181351003</t>
  </si>
  <si>
    <t>Rozprostření a urovnání ornice v rovině nebo ve svahu sklonu do 1:5 strojně při souvislé ploše do 100 m2, tl. vrstvy do 200 mm</t>
  </si>
  <si>
    <t>-2130378259</t>
  </si>
  <si>
    <t>25</t>
  </si>
  <si>
    <t>183405211</t>
  </si>
  <si>
    <t>Výsev trávníku hydroosevem na ornici</t>
  </si>
  <si>
    <t>290348273</t>
  </si>
  <si>
    <t>26</t>
  </si>
  <si>
    <t>10364100</t>
  </si>
  <si>
    <t>zemina pro terénní úpravy - tříděná</t>
  </si>
  <si>
    <t>1127128680</t>
  </si>
  <si>
    <t>10*0,2*1,8</t>
  </si>
  <si>
    <t>27</t>
  </si>
  <si>
    <t>00572472</t>
  </si>
  <si>
    <t>osivo směs travní krajinná-rovinná</t>
  </si>
  <si>
    <t>kg</t>
  </si>
  <si>
    <t>2145009456</t>
  </si>
  <si>
    <t>10/20</t>
  </si>
  <si>
    <t>Zakládání</t>
  </si>
  <si>
    <t>28</t>
  </si>
  <si>
    <t>211531111</t>
  </si>
  <si>
    <t>Výplň kamenivem do rýh odvodňovacích žeber nebo trativodů bez zhutnění, s úpravou povrchu výplně kamenivem hrubým drceným frakce 16 až 63 mm</t>
  </si>
  <si>
    <t>148183633</t>
  </si>
  <si>
    <t>5*2*0,15</t>
  </si>
  <si>
    <t>29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</si>
  <si>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</si>
  <si>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</si>
  <si>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2132205828</t>
  </si>
  <si>
    <t>2,5*2</t>
  </si>
  <si>
    <t>Svislé a kompletní konstrukce</t>
  </si>
  <si>
    <t>30</t>
  </si>
  <si>
    <t>3599011111R</t>
  </si>
  <si>
    <t>Vyčištění stok vysokotlakým čistícím vozem</t>
  </si>
  <si>
    <t>-1818838905</t>
  </si>
  <si>
    <t>31</t>
  </si>
  <si>
    <t>359901212</t>
  </si>
  <si>
    <t>Monitoring stok (kamerový systém) jakékoli výšky stávající kanalizace</t>
  </si>
  <si>
    <t>646438851</t>
  </si>
  <si>
    <t>"před+po realizaci" 165*2</t>
  </si>
  <si>
    <t>Vodorovné konstrukce</t>
  </si>
  <si>
    <t>32</t>
  </si>
  <si>
    <t>451541111</t>
  </si>
  <si>
    <t>Lože pod potrubí, stoky a drobné objekty v otevřeném výkopu ze štěrkodrtě 0-63 mm</t>
  </si>
  <si>
    <t>636547964</t>
  </si>
  <si>
    <t>2,5*2*0,1*2</t>
  </si>
  <si>
    <t>33</t>
  </si>
  <si>
    <t>452112112</t>
  </si>
  <si>
    <t>Osazení betonových dílců prstenců nebo rámů pod poklopy a mříže, výšky do 100 mm</t>
  </si>
  <si>
    <t>kus</t>
  </si>
  <si>
    <t>1386974407</t>
  </si>
  <si>
    <t>34</t>
  </si>
  <si>
    <t>59224148</t>
  </si>
  <si>
    <t>prstenec šachtový vyrovnávací betonový rovný 625x100x100mm</t>
  </si>
  <si>
    <t>-1604083803</t>
  </si>
  <si>
    <t>35</t>
  </si>
  <si>
    <t>59224147</t>
  </si>
  <si>
    <t>prstenec šachtový vyrovnávací betonový rovný 625x100x80mm</t>
  </si>
  <si>
    <t>2061229511</t>
  </si>
  <si>
    <t>36</t>
  </si>
  <si>
    <t>59224146</t>
  </si>
  <si>
    <t>prstenec šachtový vyrovnávací betonový rovný 625x100x60mm</t>
  </si>
  <si>
    <t>-1316007671</t>
  </si>
  <si>
    <t>37</t>
  </si>
  <si>
    <t>452311131</t>
  </si>
  <si>
    <t>Podkladní a zajišťovací konstrukce z betonu prostého v otevřeném výkopu bez zvýšených nároků na prostředí desky pod potrubí, stoky a drobné objekty z betonu tř. C 12/15</t>
  </si>
  <si>
    <t>1800798456</t>
  </si>
  <si>
    <t>Komunikace pozemní</t>
  </si>
  <si>
    <t>38</t>
  </si>
  <si>
    <t>564871011</t>
  </si>
  <si>
    <t>Podklad ze štěrkodrti ŠD s rozprostřením a zhutněním plochy jednotlivě do 100 m2, po zhutnění tl. 250 mm</t>
  </si>
  <si>
    <t>-319161030</t>
  </si>
  <si>
    <t>1,5*1,5</t>
  </si>
  <si>
    <t>39</t>
  </si>
  <si>
    <t>564952113</t>
  </si>
  <si>
    <t>Podklad z mechanicky zpevněného kameniva MZK (minerální beton) s rozprostřením a s hutněním, po zhutnění tl. 170 mm</t>
  </si>
  <si>
    <t>-619735322</t>
  </si>
  <si>
    <t>4*1,5*1,5</t>
  </si>
  <si>
    <t>40</t>
  </si>
  <si>
    <t>565135111</t>
  </si>
  <si>
    <t>Asfaltový beton vrstva podkladní ACP 16 (obalované kamenivo střednězrnné - OKS) s rozprostřením a zhutněním v pruhu šířky přes 1,5 do 3 m, po zhutnění tl. 50 mm</t>
  </si>
  <si>
    <t>-1324624938</t>
  </si>
  <si>
    <t>2,1*2,1*4</t>
  </si>
  <si>
    <t>41</t>
  </si>
  <si>
    <t>565145111</t>
  </si>
  <si>
    <t>Asfaltový beton vrstva podkladní ACP 16 (obalované kamenivo střednězrnné - OKS) s rozprostřením a zhutněním v pruhu šířky přes 1,5 do 3 m, po zhutnění tl. 60 mm</t>
  </si>
  <si>
    <t>1751292008</t>
  </si>
  <si>
    <t>42</t>
  </si>
  <si>
    <t>573111112</t>
  </si>
  <si>
    <t>Postřik infiltrační PI z asfaltu silničního s posypem kamenivem, v množství 1,00 kg/m2</t>
  </si>
  <si>
    <t>-631674928</t>
  </si>
  <si>
    <t>43</t>
  </si>
  <si>
    <t>573211109</t>
  </si>
  <si>
    <t>Postřik spojovací PS bez posypu kamenivem z asfaltu silničního, v množství 0,50 kg/m2</t>
  </si>
  <si>
    <t>118322494</t>
  </si>
  <si>
    <t>2,1*2,1*4+9*2,5*4</t>
  </si>
  <si>
    <t>44</t>
  </si>
  <si>
    <t>577134131</t>
  </si>
  <si>
    <t>Asfaltový beton vrstva obrusná ACO 11 (ABS) s rozprostřením a se zhutněním z modifikovaného asfaltu v pruhu šířky přes do 1,5 do 3 m, po zhutnění tl. 40 mm</t>
  </si>
  <si>
    <t>1049711317</t>
  </si>
  <si>
    <t>9*2,5*4</t>
  </si>
  <si>
    <t>Trubní vedení</t>
  </si>
  <si>
    <t>45</t>
  </si>
  <si>
    <t>890211851</t>
  </si>
  <si>
    <t>Bourání šachet a jímek strojně velikosti obestavěného prostoru do 1,5 m3 z prostého betonu</t>
  </si>
  <si>
    <t>-1142230309</t>
  </si>
  <si>
    <t>"š6,5,4"0,45*2*3,5+0,45*1,5</t>
  </si>
  <si>
    <t>46</t>
  </si>
  <si>
    <t>892372121</t>
  </si>
  <si>
    <t>Tlakové zkoušky vzduchem těsnícími vaky ucpávkovými DN 300</t>
  </si>
  <si>
    <t>úsek</t>
  </si>
  <si>
    <t>770583411</t>
  </si>
  <si>
    <t>47</t>
  </si>
  <si>
    <t>892422121</t>
  </si>
  <si>
    <t>Tlakové zkoušky vzduchem těsnícími vaky ucpávkovými DN 500</t>
  </si>
  <si>
    <t>-1581928733</t>
  </si>
  <si>
    <t>48</t>
  </si>
  <si>
    <t>892482122</t>
  </si>
  <si>
    <t>Tlakové zkoušky vzduchem těsnícími vaky vejčitými DN 600/900</t>
  </si>
  <si>
    <t>1539237582</t>
  </si>
  <si>
    <t>49</t>
  </si>
  <si>
    <t>894411131</t>
  </si>
  <si>
    <t>Zřízení šachet kanalizačních z betonových dílců výšky vstupu do 1,50 m s obložením dna betonem tř. C 25/30, na potrubí DN přes 300 do 400</t>
  </si>
  <si>
    <t>-1070947390</t>
  </si>
  <si>
    <t>8944111511R</t>
  </si>
  <si>
    <t>Zřízení šachet kanalizačních z betonových dílců na potrubí DN 800 dno beton tř. C 25/30</t>
  </si>
  <si>
    <t>-1833917621</t>
  </si>
  <si>
    <t>51</t>
  </si>
  <si>
    <t>59224161</t>
  </si>
  <si>
    <t>skruž betonová kanalizační se stupadly 100x50x12cm</t>
  </si>
  <si>
    <t>225647767</t>
  </si>
  <si>
    <t>52</t>
  </si>
  <si>
    <t>59224160</t>
  </si>
  <si>
    <t>skruž betonová kanalizační se stupadly 100x25x12cm</t>
  </si>
  <si>
    <t>1515976689</t>
  </si>
  <si>
    <t>53</t>
  </si>
  <si>
    <t>59224162</t>
  </si>
  <si>
    <t>skruž betonová kanalizační se stupadly 100x100x12cm</t>
  </si>
  <si>
    <t>395921773</t>
  </si>
  <si>
    <t>54</t>
  </si>
  <si>
    <t>59224431</t>
  </si>
  <si>
    <t>dno betonové šachty DN 1200 kanalizační výšky 120cm přímé 120x120 max. zaústění potrubí V60/90</t>
  </si>
  <si>
    <t>-2035366253</t>
  </si>
  <si>
    <t>55</t>
  </si>
  <si>
    <t>59224038</t>
  </si>
  <si>
    <t>dno betonové šachtové DN 400 betonový žlab i nástupnice 100x88,5x23cm</t>
  </si>
  <si>
    <t>1864742959</t>
  </si>
  <si>
    <t>56</t>
  </si>
  <si>
    <t>59224522</t>
  </si>
  <si>
    <t>deska betonová přechodová šachty DN 1200 kanalizační 120/100x27cm</t>
  </si>
  <si>
    <t>-1647890351</t>
  </si>
  <si>
    <t>57</t>
  </si>
  <si>
    <t>59224168</t>
  </si>
  <si>
    <t>skruž betonová přechodová 62,5/100x60x12cm stupadla poplastovaná kapsová</t>
  </si>
  <si>
    <t>862585419</t>
  </si>
  <si>
    <t>58</t>
  </si>
  <si>
    <t>59224348</t>
  </si>
  <si>
    <t>těsnění elastomerové pro spojení šachetních dílů DN 1000</t>
  </si>
  <si>
    <t>-299153932</t>
  </si>
  <si>
    <t>59</t>
  </si>
  <si>
    <t>59224341</t>
  </si>
  <si>
    <t>těsnění elastomerové pro spojení šachetních dílů DN 1200</t>
  </si>
  <si>
    <t>-321705513</t>
  </si>
  <si>
    <t>60</t>
  </si>
  <si>
    <t>898161213</t>
  </si>
  <si>
    <t>Vložkování kanalizačního potrubí litinového, ocelového nebo betonového textilním rukávcem sanační tloušťky 8 mm DN 300</t>
  </si>
  <si>
    <t>677398494</t>
  </si>
  <si>
    <t>"cena zahrnuje"</t>
  </si>
  <si>
    <t>"osazení inverzní vystýlky "</t>
  </si>
  <si>
    <t>"odfrézování překážek před sanací"</t>
  </si>
  <si>
    <t>61</t>
  </si>
  <si>
    <t>898161225</t>
  </si>
  <si>
    <t>Vložkování kanalizačního potrubí litinového, ocelového nebo betonového textilním rukávcem sanační tloušťky 10 mm DN 500</t>
  </si>
  <si>
    <t>-997497493</t>
  </si>
  <si>
    <t>" osazení inverzní vystýlky"</t>
  </si>
  <si>
    <t xml:space="preserve">"odfrézování překážek před sanací" </t>
  </si>
  <si>
    <t>23,5</t>
  </si>
  <si>
    <t>62</t>
  </si>
  <si>
    <t>8981612571</t>
  </si>
  <si>
    <t>Vložkování kanalizačního potrubí litinového, ocelového nebo betonového textilním rukávcem sanační tloušťky 13 mm DN 600/900</t>
  </si>
  <si>
    <t>-967006220</t>
  </si>
  <si>
    <t>"oprava šachty 1 ks bez výměny poklopů zednickým způsobem - zatažení spar a trhlim, instalace antikorozních stupaček "</t>
  </si>
  <si>
    <t>"osazení inverzní vystýlky 130,5 m"</t>
  </si>
  <si>
    <t>"zednické vyspravení stoky DN 600/900 130,5m"</t>
  </si>
  <si>
    <t>130,5</t>
  </si>
  <si>
    <t>63</t>
  </si>
  <si>
    <t>R010</t>
  </si>
  <si>
    <t>Transport technologického zařízení</t>
  </si>
  <si>
    <t>kpl</t>
  </si>
  <si>
    <t>512</t>
  </si>
  <si>
    <t>-705972206</t>
  </si>
  <si>
    <t>64</t>
  </si>
  <si>
    <t>R011</t>
  </si>
  <si>
    <t>Frézování přesazených přípojek</t>
  </si>
  <si>
    <t>-813922969</t>
  </si>
  <si>
    <t>65</t>
  </si>
  <si>
    <t>R012</t>
  </si>
  <si>
    <t>Prořezání přípojek po osazení vystýlky</t>
  </si>
  <si>
    <t>ks</t>
  </si>
  <si>
    <t>631027915</t>
  </si>
  <si>
    <t>66</t>
  </si>
  <si>
    <t>R013</t>
  </si>
  <si>
    <t>Zatěsnění přípojek</t>
  </si>
  <si>
    <t>1259242845</t>
  </si>
  <si>
    <t>67</t>
  </si>
  <si>
    <t>899104112</t>
  </si>
  <si>
    <t>Osazení poklopů litinových, ocelových nebo železobetonových včetně rámů pro třídu zatížení D400, E600</t>
  </si>
  <si>
    <t>-1980227347</t>
  </si>
  <si>
    <t>68</t>
  </si>
  <si>
    <t>55241030</t>
  </si>
  <si>
    <t>poklop šachtový litinový kruhový DN 600 bez ventilace tř D400 pro intenzivní provoz</t>
  </si>
  <si>
    <t>-415403615</t>
  </si>
  <si>
    <t>69</t>
  </si>
  <si>
    <t>55241031</t>
  </si>
  <si>
    <t>poklop šachtový třída D400, kruhový s ventilací</t>
  </si>
  <si>
    <t>-469851176</t>
  </si>
  <si>
    <t>70</t>
  </si>
  <si>
    <t>55241020</t>
  </si>
  <si>
    <t>poklop šachtový třída D400, čtvercový rám 850, vstup 600mm, bez ventilace</t>
  </si>
  <si>
    <t>-1420637519</t>
  </si>
  <si>
    <t>71</t>
  </si>
  <si>
    <t>899104211</t>
  </si>
  <si>
    <t>Demontáž poklopů litinových a ocelových včetně rámů, hmotnosti jednotlivě přes 150 Kg</t>
  </si>
  <si>
    <t>1132624594</t>
  </si>
  <si>
    <t>Ostatní konstrukce a práce, bourání</t>
  </si>
  <si>
    <t>72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</si>
  <si>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</si>
  <si>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</si>
  <si>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-354599500</t>
  </si>
  <si>
    <t>73</t>
  </si>
  <si>
    <t>919112233</t>
  </si>
  <si>
    <t>Řezání dilatačních spár v živičném krytu vytvoření komůrky pro těsnící zálivku šířky 20 mm, hloubky 40 mm</t>
  </si>
  <si>
    <t>1200142535</t>
  </si>
  <si>
    <t>9*2,5*2*4</t>
  </si>
  <si>
    <t>74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</si>
  <si>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</si>
  <si>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</si>
  <si>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452139853</t>
  </si>
  <si>
    <t>75</t>
  </si>
  <si>
    <t>919731122</t>
  </si>
  <si>
    <t>Zarovnání styčné plochy podkladu nebo krytu podél vybourané části komunikace nebo zpevněné plochy živičné tl. přes 50 do 100 mm</t>
  </si>
  <si>
    <t>-884211452</t>
  </si>
  <si>
    <t>76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</si>
  <si>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</si>
  <si>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</si>
  <si>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-240255906</t>
  </si>
  <si>
    <t>997</t>
  </si>
  <si>
    <t>Přesun sutě</t>
  </si>
  <si>
    <t>77</t>
  </si>
  <si>
    <t>997221571</t>
  </si>
  <si>
    <t>Vodorovná doprava vybouraných hmot bez naložení, ale se složením a s hrubým urovnáním na vzdálenost do 1 km</t>
  </si>
  <si>
    <t>164458220</t>
  </si>
  <si>
    <t>"kamenivo" 2,610+3,960</t>
  </si>
  <si>
    <t>"živice" 10,549+6,415</t>
  </si>
  <si>
    <t>"beton" 6,732</t>
  </si>
  <si>
    <t>78</t>
  </si>
  <si>
    <t>997221579</t>
  </si>
  <si>
    <t>Vodorovná doprava vybouraných hmot bez naložení, ale se složením a s hrubým urovnáním na vzdálenost Příplatek k ceně za každý další započatý 1 km přes 1 km</t>
  </si>
  <si>
    <t>-1291855505</t>
  </si>
  <si>
    <t>9*30,266</t>
  </si>
  <si>
    <t>79</t>
  </si>
  <si>
    <t>997221612</t>
  </si>
  <si>
    <t>Nakládání na dopravní prostředky pro vodorovnou dopravu vybouraných hmot</t>
  </si>
  <si>
    <t>999023082</t>
  </si>
  <si>
    <t>80</t>
  </si>
  <si>
    <t>997221615</t>
  </si>
  <si>
    <t>Poplatek za uložení stavebního odpadu na skládce (skládkovné) z prostého betonu zatříděného do Katalogu odpadů pod kódem 17 01 01</t>
  </si>
  <si>
    <t>1649754228</t>
  </si>
  <si>
    <t>81</t>
  </si>
  <si>
    <t>997221645</t>
  </si>
  <si>
    <t>Poplatek za uložení stavebního odpadu na skládce (skládkovné) asfaltového bez obsahu dehtu zatříděného do Katalogu odpadů pod kódem 17 03 02</t>
  </si>
  <si>
    <t>-349028145</t>
  </si>
  <si>
    <t>82</t>
  </si>
  <si>
    <t>997221655</t>
  </si>
  <si>
    <t>-1554167554</t>
  </si>
  <si>
    <t>998</t>
  </si>
  <si>
    <t>Přesun hmot</t>
  </si>
  <si>
    <t>83</t>
  </si>
  <si>
    <t>998274101</t>
  </si>
  <si>
    <t>Přesun hmot pro trubní vedení hloubené z trub betonových nebo železobetonových pro vodovody nebo kanalizace v otevřeném výkopu dopravní vzdálenost do 15 m</t>
  </si>
  <si>
    <t>1604266478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</si>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</sst>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M23/049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Pardubice , ul. Havlíčkova - bezvýkopová oprava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Pardubice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Leona Šaldová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Bezvýkopová technologie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'1 - Bezvýkopová technologie '!P126</f>
        <v>0</v>
      </c>
      <c r="AV95" s="128">
        <f>'1 - Bezvýkopová technologie '!J33</f>
        <v>0</v>
      </c>
      <c r="AW95" s="128">
        <f>'1 - Bezvýkopová technologie '!J34</f>
        <v>0</v>
      </c>
      <c r="AX95" s="128">
        <f>'1 - Bezvýkopová technologie '!J35</f>
        <v>0</v>
      </c>
      <c r="AY95" s="128">
        <f>'1 - Bezvýkopová technologie '!J36</f>
        <v>0</v>
      </c>
      <c r="AZ95" s="128">
        <f>'1 - Bezvýkopová technologie '!F33</f>
        <v>0</v>
      </c>
      <c r="BA95" s="128">
        <f>'1 - Bezvýkopová technologie '!F34</f>
        <v>0</v>
      </c>
      <c r="BB95" s="128">
        <f>'1 - Bezvýkopová technologie '!F35</f>
        <v>0</v>
      </c>
      <c r="BC95" s="128">
        <f>'1 - Bezvýkopová technologie '!F36</f>
        <v>0</v>
      </c>
      <c r="BD95" s="130">
        <f>'1 - Bezvýkopová technologie '!F37</f>
        <v>0</v>
      </c>
      <c r="BE95" s="7"/>
      <c r="BT95" s="131" t="s">
        <v>83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'VON - Vedlejší a ostatní ...'!P124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83</v>
      </c>
      <c r="BV96" s="131" t="s">
        <v>80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Nn93m/whhRxke3vXmXHPcuojL3DDfktCOT7JGG2ZnoeVipbbuUJ/cJO+2CeIieIQRsog2mupfYY3puwZtJiNfg==" hashValue="yrdDsjQ1n2DuJBpdFobAGGLHMHPlorP9KaiWTbSNVQsf748RGgEvkKu5EyZIIPkw/HL6gzmXrg1nWBCNygfPn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Bezvýkopová technologie 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 , ul. Havlíčkova - bezvýkopová oprava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ROUND((SUM(BE126:BE273)),  2)</f>
        <v>0</v>
      </c>
      <c r="G33" s="38"/>
      <c r="H33" s="38"/>
      <c r="I33" s="155">
        <v>0.20999999999999999</v>
      </c>
      <c r="J33" s="154">
        <f>ROUND(((SUM(BE126:BE273))*I33),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ROUND((SUM(BF126:BF273)),  2)</f>
        <v>0</v>
      </c>
      <c r="G34" s="38"/>
      <c r="H34" s="38"/>
      <c r="I34" s="155">
        <v>0.12</v>
      </c>
      <c r="J34" s="154">
        <f>ROUND(((SUM(BF126:BF273))*I34),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ROUND((SUM(BG126:BG273)),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ROUND((SUM(BH126:BH273)),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ROUND((SUM(BI126:BI273)),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 , ul. Havlíčkova - bezvýkopová oprava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1 - Bezvýkopová technologie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32" t="s">
        <v>22</v>
      </c>
      <c r="J89" s="79" t="str">
        <f>IF(J12="","",J12)</f>
        <v>16. 2. 2024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Leona Šaldová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J182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J186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J210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J253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J260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J272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Pardubice , ul. Havlíčkova - bezvýkopová oprava kanalizace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1 - Bezvýkopová technologie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Pardubice</v>
      </c>
      <c r="G120" s="40"/>
      <c r="H120" s="40"/>
      <c r="I120" s="32" t="s">
        <v>22</v>
      </c>
      <c r="J120" s="79" t="str">
        <f>IF(J12="","",J12)</f>
        <v>16. 2. 2024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Vodovody a kanalizace Pardubice, a.s.</v>
      </c>
      <c r="G122" s="40"/>
      <c r="H122" s="40"/>
      <c r="I122" s="32" t="s">
        <v>31</v>
      </c>
      <c r="J122" s="36" t="str">
        <f>E21</f>
        <v>Multiaqua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Leona Šaldová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110</v>
      </c>
      <c r="D125" s="194" t="s">
        <v>63</v>
      </c>
      <c r="E125" s="194" t="s">
        <v>59</v>
      </c>
      <c r="F125" s="194" t="s">
        <v>60</v>
      </c>
      <c r="G125" s="194" t="s">
        <v>111</v>
      </c>
      <c r="H125" s="194" t="s">
        <v>112</v>
      </c>
      <c r="I125" s="194" t="s">
        <v>113</v>
      </c>
      <c r="J125" s="194" t="s">
        <v>96</v>
      </c>
      <c r="K125" s="195" t="s">
        <v>114</v>
      </c>
      <c r="L125" s="196"/>
      <c r="M125" s="100" t="s">
        <v>1</v>
      </c>
      <c r="N125" s="101" t="s">
        <v>42</v>
      </c>
      <c r="O125" s="101" t="s">
        <v>115</v>
      </c>
      <c r="P125" s="101" t="s">
        <v>116</v>
      </c>
      <c r="Q125" s="101" t="s">
        <v>117</v>
      </c>
      <c r="R125" s="101" t="s">
        <v>118</v>
      </c>
      <c r="S125" s="101" t="s">
        <v>119</v>
      </c>
      <c r="T125" s="102" t="s">
        <v>120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121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107.59906323700001</v>
      </c>
      <c r="S126" s="104"/>
      <c r="T126" s="200">
        <f>T127</f>
        <v>32.625920000000001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98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122</v>
      </c>
      <c r="F127" s="205" t="s">
        <v>123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P128+P177+P182+P186+P195+P210+P253+P260+P272</f>
        <v>0</v>
      </c>
      <c r="Q127" s="210"/>
      <c r="R127" s="211">
        <f>R128+R177+R182+R186+R195+R210+R253+R260+R272</f>
        <v>107.59906323700001</v>
      </c>
      <c r="S127" s="210"/>
      <c r="T127" s="212">
        <f>T128+T177+T182+T186+T195+T210+T253+T260+T272</f>
        <v>32.625920000000001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77</v>
      </c>
      <c r="AU127" s="214" t="s">
        <v>78</v>
      </c>
      <c r="AY127" s="213" t="s">
        <v>124</v>
      </c>
      <c r="BK127" s="215">
        <f>BK128+BK177+BK182+BK186+BK195+BK210+BK253+BK260+BK272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83</v>
      </c>
      <c r="F128" s="216" t="s">
        <v>125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SUM(P129:P176)</f>
        <v>0</v>
      </c>
      <c r="Q128" s="210"/>
      <c r="R128" s="211">
        <f>SUM(R129:R176)</f>
        <v>74.618313864000001</v>
      </c>
      <c r="S128" s="210"/>
      <c r="T128" s="212">
        <f>SUM(T129:T176)</f>
        <v>24.693920000000002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77</v>
      </c>
      <c r="AU128" s="214" t="s">
        <v>83</v>
      </c>
      <c r="AY128" s="213" t="s">
        <v>124</v>
      </c>
      <c r="BK128" s="215">
        <f>SUM(BK129:BK176)</f>
        <v>0</v>
      </c>
    </row>
    <row r="129" s="2" customFormat="1" ht="66.75" customHeight="1">
      <c r="A129" s="38"/>
      <c r="B129" s="39"/>
      <c r="C129" s="218" t="s">
        <v>83</v>
      </c>
      <c r="D129" s="218" t="s">
        <v>126</v>
      </c>
      <c r="E129" s="219" t="s">
        <v>127</v>
      </c>
      <c r="F129" s="220" t="s">
        <v>128</v>
      </c>
      <c r="G129" s="221" t="s">
        <v>129</v>
      </c>
      <c r="H129" s="222">
        <v>9</v>
      </c>
      <c r="I129" s="223"/>
      <c r="J129" s="224">
        <f>ROUND(I129*H129,2)</f>
        <v>0</v>
      </c>
      <c r="K129" s="220" t="s">
        <v>130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2.6099999999999999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131</v>
      </c>
      <c r="AT129" s="229" t="s">
        <v>126</v>
      </c>
      <c r="AU129" s="229" t="s">
        <v>87</v>
      </c>
      <c r="AY129" s="17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131</v>
      </c>
      <c r="BM129" s="229" t="s">
        <v>132</v>
      </c>
    </row>
    <row r="130" s="13" customFormat="1">
      <c r="A130" s="13"/>
      <c r="B130" s="231"/>
      <c r="C130" s="232"/>
      <c r="D130" s="233" t="s">
        <v>133</v>
      </c>
      <c r="E130" s="234" t="s">
        <v>1</v>
      </c>
      <c r="F130" s="235" t="s">
        <v>134</v>
      </c>
      <c r="G130" s="232"/>
      <c r="H130" s="236">
        <v>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133</v>
      </c>
      <c r="AU130" s="242" t="s">
        <v>87</v>
      </c>
      <c r="AV130" s="13" t="s">
        <v>87</v>
      </c>
      <c r="AW130" s="13" t="s">
        <v>34</v>
      </c>
      <c r="AX130" s="13" t="s">
        <v>83</v>
      </c>
      <c r="AY130" s="242" t="s">
        <v>124</v>
      </c>
    </row>
    <row r="131" s="2" customFormat="1" ht="66.75" customHeight="1">
      <c r="A131" s="38"/>
      <c r="B131" s="39"/>
      <c r="C131" s="218" t="s">
        <v>87</v>
      </c>
      <c r="D131" s="218" t="s">
        <v>126</v>
      </c>
      <c r="E131" s="219" t="s">
        <v>135</v>
      </c>
      <c r="F131" s="220" t="s">
        <v>136</v>
      </c>
      <c r="G131" s="221" t="s">
        <v>129</v>
      </c>
      <c r="H131" s="222">
        <v>9</v>
      </c>
      <c r="I131" s="223"/>
      <c r="J131" s="224">
        <f>ROUND(I131*H131,2)</f>
        <v>0</v>
      </c>
      <c r="K131" s="220" t="s">
        <v>130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0.44</v>
      </c>
      <c r="T131" s="228">
        <f>S131*H131</f>
        <v>3.96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131</v>
      </c>
      <c r="AT131" s="229" t="s">
        <v>126</v>
      </c>
      <c r="AU131" s="229" t="s">
        <v>87</v>
      </c>
      <c r="AY131" s="17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131</v>
      </c>
      <c r="BM131" s="229" t="s">
        <v>137</v>
      </c>
    </row>
    <row r="132" s="2" customFormat="1" ht="55.5" customHeight="1">
      <c r="A132" s="38"/>
      <c r="B132" s="39"/>
      <c r="C132" s="218" t="s">
        <v>138</v>
      </c>
      <c r="D132" s="218" t="s">
        <v>126</v>
      </c>
      <c r="E132" s="219" t="s">
        <v>139</v>
      </c>
      <c r="F132" s="220" t="s">
        <v>140</v>
      </c>
      <c r="G132" s="221" t="s">
        <v>129</v>
      </c>
      <c r="H132" s="222">
        <v>107.64</v>
      </c>
      <c r="I132" s="223"/>
      <c r="J132" s="224">
        <f>ROUND(I132*H132,2)</f>
        <v>0</v>
      </c>
      <c r="K132" s="220" t="s">
        <v>130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0.098000000000000004</v>
      </c>
      <c r="T132" s="228">
        <f>S132*H132</f>
        <v>10.548720000000001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131</v>
      </c>
      <c r="AT132" s="229" t="s">
        <v>126</v>
      </c>
      <c r="AU132" s="229" t="s">
        <v>87</v>
      </c>
      <c r="AY132" s="17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131</v>
      </c>
      <c r="BM132" s="229" t="s">
        <v>141</v>
      </c>
    </row>
    <row r="133" s="13" customFormat="1">
      <c r="A133" s="13"/>
      <c r="B133" s="231"/>
      <c r="C133" s="232"/>
      <c r="D133" s="233" t="s">
        <v>133</v>
      </c>
      <c r="E133" s="234" t="s">
        <v>1</v>
      </c>
      <c r="F133" s="235" t="s">
        <v>142</v>
      </c>
      <c r="G133" s="232"/>
      <c r="H133" s="236">
        <v>107.64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133</v>
      </c>
      <c r="AU133" s="242" t="s">
        <v>87</v>
      </c>
      <c r="AV133" s="13" t="s">
        <v>87</v>
      </c>
      <c r="AW133" s="13" t="s">
        <v>34</v>
      </c>
      <c r="AX133" s="13" t="s">
        <v>83</v>
      </c>
      <c r="AY133" s="242" t="s">
        <v>124</v>
      </c>
    </row>
    <row r="134" s="2" customFormat="1" ht="55.5" customHeight="1">
      <c r="A134" s="38"/>
      <c r="B134" s="39"/>
      <c r="C134" s="218" t="s">
        <v>131</v>
      </c>
      <c r="D134" s="218" t="s">
        <v>126</v>
      </c>
      <c r="E134" s="219" t="s">
        <v>143</v>
      </c>
      <c r="F134" s="220" t="s">
        <v>144</v>
      </c>
      <c r="G134" s="221" t="s">
        <v>129</v>
      </c>
      <c r="H134" s="222">
        <v>29.16</v>
      </c>
      <c r="I134" s="223"/>
      <c r="J134" s="224">
        <f>ROUND(I134*H134,2)</f>
        <v>0</v>
      </c>
      <c r="K134" s="220" t="s">
        <v>130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0.22</v>
      </c>
      <c r="T134" s="228">
        <f>S134*H134</f>
        <v>6.4152000000000005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131</v>
      </c>
      <c r="AT134" s="229" t="s">
        <v>126</v>
      </c>
      <c r="AU134" s="229" t="s">
        <v>87</v>
      </c>
      <c r="AY134" s="17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131</v>
      </c>
      <c r="BM134" s="229" t="s">
        <v>145</v>
      </c>
    </row>
    <row r="135" s="13" customFormat="1">
      <c r="A135" s="13"/>
      <c r="B135" s="231"/>
      <c r="C135" s="232"/>
      <c r="D135" s="233" t="s">
        <v>133</v>
      </c>
      <c r="E135" s="234" t="s">
        <v>1</v>
      </c>
      <c r="F135" s="235" t="s">
        <v>146</v>
      </c>
      <c r="G135" s="232"/>
      <c r="H135" s="236">
        <v>29.16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133</v>
      </c>
      <c r="AU135" s="242" t="s">
        <v>87</v>
      </c>
      <c r="AV135" s="13" t="s">
        <v>87</v>
      </c>
      <c r="AW135" s="13" t="s">
        <v>34</v>
      </c>
      <c r="AX135" s="13" t="s">
        <v>83</v>
      </c>
      <c r="AY135" s="242" t="s">
        <v>124</v>
      </c>
    </row>
    <row r="136" s="2" customFormat="1" ht="44.25" customHeight="1">
      <c r="A136" s="38"/>
      <c r="B136" s="39"/>
      <c r="C136" s="218" t="s">
        <v>147</v>
      </c>
      <c r="D136" s="218" t="s">
        <v>126</v>
      </c>
      <c r="E136" s="219" t="s">
        <v>148</v>
      </c>
      <c r="F136" s="220" t="s">
        <v>149</v>
      </c>
      <c r="G136" s="221" t="s">
        <v>150</v>
      </c>
      <c r="H136" s="222">
        <v>4</v>
      </c>
      <c r="I136" s="223"/>
      <c r="J136" s="224">
        <f>ROUND(I136*H136,2)</f>
        <v>0</v>
      </c>
      <c r="K136" s="220" t="s">
        <v>130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0.28999999999999998</v>
      </c>
      <c r="T136" s="228">
        <f>S136*H136</f>
        <v>1.1599999999999999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131</v>
      </c>
      <c r="AT136" s="229" t="s">
        <v>126</v>
      </c>
      <c r="AU136" s="229" t="s">
        <v>87</v>
      </c>
      <c r="AY136" s="17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131</v>
      </c>
      <c r="BM136" s="229" t="s">
        <v>151</v>
      </c>
    </row>
    <row r="137" s="2" customFormat="1" ht="16.5" customHeight="1">
      <c r="A137" s="38"/>
      <c r="B137" s="39"/>
      <c r="C137" s="218" t="s">
        <v>152</v>
      </c>
      <c r="D137" s="218" t="s">
        <v>126</v>
      </c>
      <c r="E137" s="219" t="s">
        <v>153</v>
      </c>
      <c r="F137" s="220" t="s">
        <v>154</v>
      </c>
      <c r="G137" s="221" t="s">
        <v>150</v>
      </c>
      <c r="H137" s="222">
        <v>50</v>
      </c>
      <c r="I137" s="223"/>
      <c r="J137" s="224">
        <f>ROUND(I137*H137,2)</f>
        <v>0</v>
      </c>
      <c r="K137" s="220" t="s">
        <v>130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0.00719295</v>
      </c>
      <c r="R137" s="227">
        <f>Q137*H137</f>
        <v>0.35964750000000001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131</v>
      </c>
      <c r="AT137" s="229" t="s">
        <v>126</v>
      </c>
      <c r="AU137" s="229" t="s">
        <v>87</v>
      </c>
      <c r="AY137" s="17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131</v>
      </c>
      <c r="BM137" s="229" t="s">
        <v>155</v>
      </c>
    </row>
    <row r="138" s="13" customFormat="1">
      <c r="A138" s="13"/>
      <c r="B138" s="231"/>
      <c r="C138" s="232"/>
      <c r="D138" s="233" t="s">
        <v>133</v>
      </c>
      <c r="E138" s="234" t="s">
        <v>1</v>
      </c>
      <c r="F138" s="235" t="s">
        <v>156</v>
      </c>
      <c r="G138" s="232"/>
      <c r="H138" s="236">
        <v>50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133</v>
      </c>
      <c r="AU138" s="242" t="s">
        <v>87</v>
      </c>
      <c r="AV138" s="13" t="s">
        <v>87</v>
      </c>
      <c r="AW138" s="13" t="s">
        <v>34</v>
      </c>
      <c r="AX138" s="13" t="s">
        <v>83</v>
      </c>
      <c r="AY138" s="242" t="s">
        <v>124</v>
      </c>
    </row>
    <row r="139" s="2" customFormat="1" ht="21.75" customHeight="1">
      <c r="A139" s="38"/>
      <c r="B139" s="39"/>
      <c r="C139" s="218" t="s">
        <v>157</v>
      </c>
      <c r="D139" s="218" t="s">
        <v>126</v>
      </c>
      <c r="E139" s="219" t="s">
        <v>158</v>
      </c>
      <c r="F139" s="220" t="s">
        <v>159</v>
      </c>
      <c r="G139" s="221" t="s">
        <v>150</v>
      </c>
      <c r="H139" s="222">
        <v>165</v>
      </c>
      <c r="I139" s="223"/>
      <c r="J139" s="224">
        <f>ROUND(I139*H139,2)</f>
        <v>0</v>
      </c>
      <c r="K139" s="220" t="s">
        <v>130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0.0078688824000000008</v>
      </c>
      <c r="R139" s="227">
        <f>Q139*H139</f>
        <v>1.2983655960000002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131</v>
      </c>
      <c r="AT139" s="229" t="s">
        <v>126</v>
      </c>
      <c r="AU139" s="229" t="s">
        <v>87</v>
      </c>
      <c r="AY139" s="17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131</v>
      </c>
      <c r="BM139" s="229" t="s">
        <v>160</v>
      </c>
    </row>
    <row r="140" s="13" customFormat="1">
      <c r="A140" s="13"/>
      <c r="B140" s="231"/>
      <c r="C140" s="232"/>
      <c r="D140" s="233" t="s">
        <v>133</v>
      </c>
      <c r="E140" s="234" t="s">
        <v>1</v>
      </c>
      <c r="F140" s="235" t="s">
        <v>161</v>
      </c>
      <c r="G140" s="232"/>
      <c r="H140" s="236">
        <v>165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133</v>
      </c>
      <c r="AU140" s="242" t="s">
        <v>87</v>
      </c>
      <c r="AV140" s="13" t="s">
        <v>87</v>
      </c>
      <c r="AW140" s="13" t="s">
        <v>34</v>
      </c>
      <c r="AX140" s="13" t="s">
        <v>83</v>
      </c>
      <c r="AY140" s="242" t="s">
        <v>124</v>
      </c>
    </row>
    <row r="141" s="2" customFormat="1" ht="24.15" customHeight="1">
      <c r="A141" s="38"/>
      <c r="B141" s="39"/>
      <c r="C141" s="218" t="s">
        <v>162</v>
      </c>
      <c r="D141" s="218" t="s">
        <v>126</v>
      </c>
      <c r="E141" s="219" t="s">
        <v>163</v>
      </c>
      <c r="F141" s="220" t="s">
        <v>164</v>
      </c>
      <c r="G141" s="221" t="s">
        <v>165</v>
      </c>
      <c r="H141" s="222">
        <v>320</v>
      </c>
      <c r="I141" s="223"/>
      <c r="J141" s="224">
        <f>ROUND(I141*H141,2)</f>
        <v>0</v>
      </c>
      <c r="K141" s="220" t="s">
        <v>130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3.2634E-05</v>
      </c>
      <c r="R141" s="227">
        <f>Q141*H141</f>
        <v>0.01044288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87</v>
      </c>
      <c r="AY141" s="17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131</v>
      </c>
      <c r="BM141" s="229" t="s">
        <v>166</v>
      </c>
    </row>
    <row r="142" s="13" customFormat="1">
      <c r="A142" s="13"/>
      <c r="B142" s="231"/>
      <c r="C142" s="232"/>
      <c r="D142" s="233" t="s">
        <v>133</v>
      </c>
      <c r="E142" s="234" t="s">
        <v>1</v>
      </c>
      <c r="F142" s="235" t="s">
        <v>167</v>
      </c>
      <c r="G142" s="232"/>
      <c r="H142" s="236">
        <v>240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133</v>
      </c>
      <c r="AU142" s="242" t="s">
        <v>87</v>
      </c>
      <c r="AV142" s="13" t="s">
        <v>87</v>
      </c>
      <c r="AW142" s="13" t="s">
        <v>34</v>
      </c>
      <c r="AX142" s="13" t="s">
        <v>78</v>
      </c>
      <c r="AY142" s="242" t="s">
        <v>124</v>
      </c>
    </row>
    <row r="143" s="13" customFormat="1">
      <c r="A143" s="13"/>
      <c r="B143" s="231"/>
      <c r="C143" s="232"/>
      <c r="D143" s="233" t="s">
        <v>133</v>
      </c>
      <c r="E143" s="234" t="s">
        <v>1</v>
      </c>
      <c r="F143" s="235" t="s">
        <v>168</v>
      </c>
      <c r="G143" s="232"/>
      <c r="H143" s="236">
        <v>80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133</v>
      </c>
      <c r="AU143" s="242" t="s">
        <v>87</v>
      </c>
      <c r="AV143" s="13" t="s">
        <v>87</v>
      </c>
      <c r="AW143" s="13" t="s">
        <v>34</v>
      </c>
      <c r="AX143" s="13" t="s">
        <v>78</v>
      </c>
      <c r="AY143" s="242" t="s">
        <v>124</v>
      </c>
    </row>
    <row r="144" s="14" customFormat="1">
      <c r="A144" s="14"/>
      <c r="B144" s="243"/>
      <c r="C144" s="244"/>
      <c r="D144" s="233" t="s">
        <v>133</v>
      </c>
      <c r="E144" s="245" t="s">
        <v>1</v>
      </c>
      <c r="F144" s="246" t="s">
        <v>169</v>
      </c>
      <c r="G144" s="244"/>
      <c r="H144" s="247">
        <v>320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133</v>
      </c>
      <c r="AU144" s="253" t="s">
        <v>87</v>
      </c>
      <c r="AV144" s="14" t="s">
        <v>131</v>
      </c>
      <c r="AW144" s="14" t="s">
        <v>34</v>
      </c>
      <c r="AX144" s="14" t="s">
        <v>83</v>
      </c>
      <c r="AY144" s="253" t="s">
        <v>124</v>
      </c>
    </row>
    <row r="145" s="2" customFormat="1" ht="37.8" customHeight="1">
      <c r="A145" s="38"/>
      <c r="B145" s="39"/>
      <c r="C145" s="218" t="s">
        <v>170</v>
      </c>
      <c r="D145" s="218" t="s">
        <v>126</v>
      </c>
      <c r="E145" s="219" t="s">
        <v>171</v>
      </c>
      <c r="F145" s="220" t="s">
        <v>172</v>
      </c>
      <c r="G145" s="221" t="s">
        <v>173</v>
      </c>
      <c r="H145" s="222">
        <v>10</v>
      </c>
      <c r="I145" s="223"/>
      <c r="J145" s="224">
        <f>ROUND(I145*H145,2)</f>
        <v>0</v>
      </c>
      <c r="K145" s="220" t="s">
        <v>130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131</v>
      </c>
      <c r="AT145" s="229" t="s">
        <v>126</v>
      </c>
      <c r="AU145" s="229" t="s">
        <v>87</v>
      </c>
      <c r="AY145" s="17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131</v>
      </c>
      <c r="BM145" s="229" t="s">
        <v>174</v>
      </c>
    </row>
    <row r="146" s="13" customFormat="1">
      <c r="A146" s="13"/>
      <c r="B146" s="231"/>
      <c r="C146" s="232"/>
      <c r="D146" s="233" t="s">
        <v>133</v>
      </c>
      <c r="E146" s="234" t="s">
        <v>1</v>
      </c>
      <c r="F146" s="235" t="s">
        <v>175</v>
      </c>
      <c r="G146" s="232"/>
      <c r="H146" s="236">
        <v>10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133</v>
      </c>
      <c r="AU146" s="242" t="s">
        <v>87</v>
      </c>
      <c r="AV146" s="13" t="s">
        <v>87</v>
      </c>
      <c r="AW146" s="13" t="s">
        <v>34</v>
      </c>
      <c r="AX146" s="13" t="s">
        <v>83</v>
      </c>
      <c r="AY146" s="242" t="s">
        <v>124</v>
      </c>
    </row>
    <row r="147" s="2" customFormat="1" ht="90" customHeight="1">
      <c r="A147" s="38"/>
      <c r="B147" s="39"/>
      <c r="C147" s="218" t="s">
        <v>175</v>
      </c>
      <c r="D147" s="218" t="s">
        <v>126</v>
      </c>
      <c r="E147" s="219" t="s">
        <v>176</v>
      </c>
      <c r="F147" s="220" t="s">
        <v>177</v>
      </c>
      <c r="G147" s="221" t="s">
        <v>150</v>
      </c>
      <c r="H147" s="222">
        <v>3</v>
      </c>
      <c r="I147" s="223"/>
      <c r="J147" s="224">
        <f>ROUND(I147*H147,2)</f>
        <v>0</v>
      </c>
      <c r="K147" s="220" t="s">
        <v>130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0.036904300000000001</v>
      </c>
      <c r="R147" s="227">
        <f>Q147*H147</f>
        <v>0.1107129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131</v>
      </c>
      <c r="AT147" s="229" t="s">
        <v>126</v>
      </c>
      <c r="AU147" s="229" t="s">
        <v>87</v>
      </c>
      <c r="AY147" s="17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131</v>
      </c>
      <c r="BM147" s="229" t="s">
        <v>178</v>
      </c>
    </row>
    <row r="148" s="13" customFormat="1">
      <c r="A148" s="13"/>
      <c r="B148" s="231"/>
      <c r="C148" s="232"/>
      <c r="D148" s="233" t="s">
        <v>133</v>
      </c>
      <c r="E148" s="234" t="s">
        <v>1</v>
      </c>
      <c r="F148" s="235" t="s">
        <v>179</v>
      </c>
      <c r="G148" s="232"/>
      <c r="H148" s="236">
        <v>3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133</v>
      </c>
      <c r="AU148" s="242" t="s">
        <v>87</v>
      </c>
      <c r="AV148" s="13" t="s">
        <v>87</v>
      </c>
      <c r="AW148" s="13" t="s">
        <v>34</v>
      </c>
      <c r="AX148" s="13" t="s">
        <v>83</v>
      </c>
      <c r="AY148" s="242" t="s">
        <v>124</v>
      </c>
    </row>
    <row r="149" s="2" customFormat="1" ht="90" customHeight="1">
      <c r="A149" s="38"/>
      <c r="B149" s="39"/>
      <c r="C149" s="218" t="s">
        <v>180</v>
      </c>
      <c r="D149" s="218" t="s">
        <v>126</v>
      </c>
      <c r="E149" s="219" t="s">
        <v>181</v>
      </c>
      <c r="F149" s="220" t="s">
        <v>182</v>
      </c>
      <c r="G149" s="221" t="s">
        <v>150</v>
      </c>
      <c r="H149" s="222">
        <v>3</v>
      </c>
      <c r="I149" s="223"/>
      <c r="J149" s="224">
        <f>ROUND(I149*H149,2)</f>
        <v>0</v>
      </c>
      <c r="K149" s="220" t="s">
        <v>130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0.036904300000000001</v>
      </c>
      <c r="R149" s="227">
        <f>Q149*H149</f>
        <v>0.1107129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131</v>
      </c>
      <c r="AT149" s="229" t="s">
        <v>126</v>
      </c>
      <c r="AU149" s="229" t="s">
        <v>87</v>
      </c>
      <c r="AY149" s="17" t="s">
        <v>124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131</v>
      </c>
      <c r="BM149" s="229" t="s">
        <v>183</v>
      </c>
    </row>
    <row r="150" s="13" customFormat="1">
      <c r="A150" s="13"/>
      <c r="B150" s="231"/>
      <c r="C150" s="232"/>
      <c r="D150" s="233" t="s">
        <v>133</v>
      </c>
      <c r="E150" s="234" t="s">
        <v>1</v>
      </c>
      <c r="F150" s="235" t="s">
        <v>184</v>
      </c>
      <c r="G150" s="232"/>
      <c r="H150" s="236">
        <v>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133</v>
      </c>
      <c r="AU150" s="242" t="s">
        <v>87</v>
      </c>
      <c r="AV150" s="13" t="s">
        <v>87</v>
      </c>
      <c r="AW150" s="13" t="s">
        <v>34</v>
      </c>
      <c r="AX150" s="13" t="s">
        <v>83</v>
      </c>
      <c r="AY150" s="242" t="s">
        <v>124</v>
      </c>
    </row>
    <row r="151" s="2" customFormat="1" ht="24.15" customHeight="1">
      <c r="A151" s="38"/>
      <c r="B151" s="39"/>
      <c r="C151" s="218" t="s">
        <v>8</v>
      </c>
      <c r="D151" s="218" t="s">
        <v>126</v>
      </c>
      <c r="E151" s="219" t="s">
        <v>185</v>
      </c>
      <c r="F151" s="220" t="s">
        <v>186</v>
      </c>
      <c r="G151" s="221" t="s">
        <v>129</v>
      </c>
      <c r="H151" s="222">
        <v>10</v>
      </c>
      <c r="I151" s="223"/>
      <c r="J151" s="224">
        <f>ROUND(I151*H151,2)</f>
        <v>0</v>
      </c>
      <c r="K151" s="220" t="s">
        <v>130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131</v>
      </c>
      <c r="AT151" s="229" t="s">
        <v>126</v>
      </c>
      <c r="AU151" s="229" t="s">
        <v>87</v>
      </c>
      <c r="AY151" s="17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131</v>
      </c>
      <c r="BM151" s="229" t="s">
        <v>187</v>
      </c>
    </row>
    <row r="152" s="13" customFormat="1">
      <c r="A152" s="13"/>
      <c r="B152" s="231"/>
      <c r="C152" s="232"/>
      <c r="D152" s="233" t="s">
        <v>133</v>
      </c>
      <c r="E152" s="234" t="s">
        <v>1</v>
      </c>
      <c r="F152" s="235" t="s">
        <v>188</v>
      </c>
      <c r="G152" s="232"/>
      <c r="H152" s="236">
        <v>10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133</v>
      </c>
      <c r="AU152" s="242" t="s">
        <v>87</v>
      </c>
      <c r="AV152" s="13" t="s">
        <v>87</v>
      </c>
      <c r="AW152" s="13" t="s">
        <v>34</v>
      </c>
      <c r="AX152" s="13" t="s">
        <v>83</v>
      </c>
      <c r="AY152" s="242" t="s">
        <v>124</v>
      </c>
    </row>
    <row r="153" s="2" customFormat="1" ht="37.8" customHeight="1">
      <c r="A153" s="38"/>
      <c r="B153" s="39"/>
      <c r="C153" s="218" t="s">
        <v>189</v>
      </c>
      <c r="D153" s="218" t="s">
        <v>126</v>
      </c>
      <c r="E153" s="219" t="s">
        <v>190</v>
      </c>
      <c r="F153" s="220" t="s">
        <v>191</v>
      </c>
      <c r="G153" s="221" t="s">
        <v>192</v>
      </c>
      <c r="H153" s="222">
        <v>38.375</v>
      </c>
      <c r="I153" s="223"/>
      <c r="J153" s="224">
        <f>ROUND(I153*H153,2)</f>
        <v>0</v>
      </c>
      <c r="K153" s="220" t="s">
        <v>130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131</v>
      </c>
      <c r="AT153" s="229" t="s">
        <v>126</v>
      </c>
      <c r="AU153" s="229" t="s">
        <v>87</v>
      </c>
      <c r="AY153" s="17" t="s">
        <v>124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131</v>
      </c>
      <c r="BM153" s="229" t="s">
        <v>193</v>
      </c>
    </row>
    <row r="154" s="2" customFormat="1" ht="44.25" customHeight="1">
      <c r="A154" s="38"/>
      <c r="B154" s="39"/>
      <c r="C154" s="218" t="s">
        <v>194</v>
      </c>
      <c r="D154" s="218" t="s">
        <v>126</v>
      </c>
      <c r="E154" s="219" t="s">
        <v>195</v>
      </c>
      <c r="F154" s="220" t="s">
        <v>196</v>
      </c>
      <c r="G154" s="221" t="s">
        <v>192</v>
      </c>
      <c r="H154" s="222">
        <v>19.187999999999999</v>
      </c>
      <c r="I154" s="223"/>
      <c r="J154" s="224">
        <f>ROUND(I154*H154,2)</f>
        <v>0</v>
      </c>
      <c r="K154" s="220" t="s">
        <v>130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131</v>
      </c>
      <c r="AT154" s="229" t="s">
        <v>126</v>
      </c>
      <c r="AU154" s="229" t="s">
        <v>87</v>
      </c>
      <c r="AY154" s="17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131</v>
      </c>
      <c r="BM154" s="229" t="s">
        <v>197</v>
      </c>
    </row>
    <row r="155" s="13" customFormat="1">
      <c r="A155" s="13"/>
      <c r="B155" s="231"/>
      <c r="C155" s="232"/>
      <c r="D155" s="233" t="s">
        <v>133</v>
      </c>
      <c r="E155" s="234" t="s">
        <v>1</v>
      </c>
      <c r="F155" s="235" t="s">
        <v>198</v>
      </c>
      <c r="G155" s="232"/>
      <c r="H155" s="236">
        <v>35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133</v>
      </c>
      <c r="AU155" s="242" t="s">
        <v>87</v>
      </c>
      <c r="AV155" s="13" t="s">
        <v>87</v>
      </c>
      <c r="AW155" s="13" t="s">
        <v>34</v>
      </c>
      <c r="AX155" s="13" t="s">
        <v>78</v>
      </c>
      <c r="AY155" s="242" t="s">
        <v>124</v>
      </c>
    </row>
    <row r="156" s="13" customFormat="1">
      <c r="A156" s="13"/>
      <c r="B156" s="231"/>
      <c r="C156" s="232"/>
      <c r="D156" s="233" t="s">
        <v>133</v>
      </c>
      <c r="E156" s="234" t="s">
        <v>1</v>
      </c>
      <c r="F156" s="235" t="s">
        <v>199</v>
      </c>
      <c r="G156" s="232"/>
      <c r="H156" s="236">
        <v>3.375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133</v>
      </c>
      <c r="AU156" s="242" t="s">
        <v>87</v>
      </c>
      <c r="AV156" s="13" t="s">
        <v>87</v>
      </c>
      <c r="AW156" s="13" t="s">
        <v>34</v>
      </c>
      <c r="AX156" s="13" t="s">
        <v>78</v>
      </c>
      <c r="AY156" s="242" t="s">
        <v>124</v>
      </c>
    </row>
    <row r="157" s="14" customFormat="1">
      <c r="A157" s="14"/>
      <c r="B157" s="243"/>
      <c r="C157" s="244"/>
      <c r="D157" s="233" t="s">
        <v>133</v>
      </c>
      <c r="E157" s="245" t="s">
        <v>1</v>
      </c>
      <c r="F157" s="246" t="s">
        <v>169</v>
      </c>
      <c r="G157" s="244"/>
      <c r="H157" s="247">
        <v>38.375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133</v>
      </c>
      <c r="AU157" s="253" t="s">
        <v>87</v>
      </c>
      <c r="AV157" s="14" t="s">
        <v>131</v>
      </c>
      <c r="AW157" s="14" t="s">
        <v>34</v>
      </c>
      <c r="AX157" s="14" t="s">
        <v>78</v>
      </c>
      <c r="AY157" s="253" t="s">
        <v>124</v>
      </c>
    </row>
    <row r="158" s="13" customFormat="1">
      <c r="A158" s="13"/>
      <c r="B158" s="231"/>
      <c r="C158" s="232"/>
      <c r="D158" s="233" t="s">
        <v>133</v>
      </c>
      <c r="E158" s="234" t="s">
        <v>1</v>
      </c>
      <c r="F158" s="235" t="s">
        <v>200</v>
      </c>
      <c r="G158" s="232"/>
      <c r="H158" s="236">
        <v>19.187999999999999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133</v>
      </c>
      <c r="AU158" s="242" t="s">
        <v>87</v>
      </c>
      <c r="AV158" s="13" t="s">
        <v>87</v>
      </c>
      <c r="AW158" s="13" t="s">
        <v>34</v>
      </c>
      <c r="AX158" s="13" t="s">
        <v>83</v>
      </c>
      <c r="AY158" s="242" t="s">
        <v>124</v>
      </c>
    </row>
    <row r="159" s="2" customFormat="1" ht="44.25" customHeight="1">
      <c r="A159" s="38"/>
      <c r="B159" s="39"/>
      <c r="C159" s="218" t="s">
        <v>201</v>
      </c>
      <c r="D159" s="218" t="s">
        <v>126</v>
      </c>
      <c r="E159" s="219" t="s">
        <v>202</v>
      </c>
      <c r="F159" s="220" t="s">
        <v>203</v>
      </c>
      <c r="G159" s="221" t="s">
        <v>192</v>
      </c>
      <c r="H159" s="222">
        <v>19.187999999999999</v>
      </c>
      <c r="I159" s="223"/>
      <c r="J159" s="224">
        <f>ROUND(I159*H159,2)</f>
        <v>0</v>
      </c>
      <c r="K159" s="220" t="s">
        <v>130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131</v>
      </c>
      <c r="AT159" s="229" t="s">
        <v>126</v>
      </c>
      <c r="AU159" s="229" t="s">
        <v>87</v>
      </c>
      <c r="AY159" s="17" t="s">
        <v>124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131</v>
      </c>
      <c r="BM159" s="229" t="s">
        <v>204</v>
      </c>
    </row>
    <row r="160" s="2" customFormat="1" ht="37.8" customHeight="1">
      <c r="A160" s="38"/>
      <c r="B160" s="39"/>
      <c r="C160" s="218" t="s">
        <v>205</v>
      </c>
      <c r="D160" s="218" t="s">
        <v>126</v>
      </c>
      <c r="E160" s="219" t="s">
        <v>206</v>
      </c>
      <c r="F160" s="220" t="s">
        <v>207</v>
      </c>
      <c r="G160" s="221" t="s">
        <v>129</v>
      </c>
      <c r="H160" s="222">
        <v>63</v>
      </c>
      <c r="I160" s="223"/>
      <c r="J160" s="224">
        <f>ROUND(I160*H160,2)</f>
        <v>0</v>
      </c>
      <c r="K160" s="220" t="s">
        <v>130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0.00063817599999999996</v>
      </c>
      <c r="R160" s="227">
        <f>Q160*H160</f>
        <v>0.040205088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131</v>
      </c>
      <c r="AT160" s="229" t="s">
        <v>126</v>
      </c>
      <c r="AU160" s="229" t="s">
        <v>87</v>
      </c>
      <c r="AY160" s="17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131</v>
      </c>
      <c r="BM160" s="229" t="s">
        <v>208</v>
      </c>
    </row>
    <row r="161" s="13" customFormat="1">
      <c r="A161" s="13"/>
      <c r="B161" s="231"/>
      <c r="C161" s="232"/>
      <c r="D161" s="233" t="s">
        <v>133</v>
      </c>
      <c r="E161" s="234" t="s">
        <v>1</v>
      </c>
      <c r="F161" s="235" t="s">
        <v>209</v>
      </c>
      <c r="G161" s="232"/>
      <c r="H161" s="236">
        <v>63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133</v>
      </c>
      <c r="AU161" s="242" t="s">
        <v>87</v>
      </c>
      <c r="AV161" s="13" t="s">
        <v>87</v>
      </c>
      <c r="AW161" s="13" t="s">
        <v>34</v>
      </c>
      <c r="AX161" s="13" t="s">
        <v>83</v>
      </c>
      <c r="AY161" s="242" t="s">
        <v>124</v>
      </c>
    </row>
    <row r="162" s="2" customFormat="1" ht="37.8" customHeight="1">
      <c r="A162" s="38"/>
      <c r="B162" s="39"/>
      <c r="C162" s="218" t="s">
        <v>210</v>
      </c>
      <c r="D162" s="218" t="s">
        <v>126</v>
      </c>
      <c r="E162" s="219" t="s">
        <v>211</v>
      </c>
      <c r="F162" s="220" t="s">
        <v>212</v>
      </c>
      <c r="G162" s="221" t="s">
        <v>129</v>
      </c>
      <c r="H162" s="222">
        <v>63</v>
      </c>
      <c r="I162" s="223"/>
      <c r="J162" s="224">
        <f>ROUND(I162*H162,2)</f>
        <v>0</v>
      </c>
      <c r="K162" s="220" t="s">
        <v>130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131</v>
      </c>
      <c r="AT162" s="229" t="s">
        <v>126</v>
      </c>
      <c r="AU162" s="229" t="s">
        <v>87</v>
      </c>
      <c r="AY162" s="17" t="s">
        <v>124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131</v>
      </c>
      <c r="BM162" s="229" t="s">
        <v>213</v>
      </c>
    </row>
    <row r="163" s="2" customFormat="1" ht="62.7" customHeight="1">
      <c r="A163" s="38"/>
      <c r="B163" s="39"/>
      <c r="C163" s="218" t="s">
        <v>214</v>
      </c>
      <c r="D163" s="218" t="s">
        <v>126</v>
      </c>
      <c r="E163" s="219" t="s">
        <v>215</v>
      </c>
      <c r="F163" s="220" t="s">
        <v>216</v>
      </c>
      <c r="G163" s="221" t="s">
        <v>192</v>
      </c>
      <c r="H163" s="222">
        <v>19.187999999999999</v>
      </c>
      <c r="I163" s="223"/>
      <c r="J163" s="224">
        <f>ROUND(I163*H163,2)</f>
        <v>0</v>
      </c>
      <c r="K163" s="220" t="s">
        <v>130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131</v>
      </c>
      <c r="AT163" s="229" t="s">
        <v>126</v>
      </c>
      <c r="AU163" s="229" t="s">
        <v>87</v>
      </c>
      <c r="AY163" s="17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131</v>
      </c>
      <c r="BM163" s="229" t="s">
        <v>217</v>
      </c>
    </row>
    <row r="164" s="2" customFormat="1" ht="62.7" customHeight="1">
      <c r="A164" s="38"/>
      <c r="B164" s="39"/>
      <c r="C164" s="218" t="s">
        <v>218</v>
      </c>
      <c r="D164" s="218" t="s">
        <v>126</v>
      </c>
      <c r="E164" s="219" t="s">
        <v>219</v>
      </c>
      <c r="F164" s="220" t="s">
        <v>220</v>
      </c>
      <c r="G164" s="221" t="s">
        <v>192</v>
      </c>
      <c r="H164" s="222">
        <v>19.187999999999999</v>
      </c>
      <c r="I164" s="223"/>
      <c r="J164" s="224">
        <f>ROUND(I164*H164,2)</f>
        <v>0</v>
      </c>
      <c r="K164" s="220" t="s">
        <v>130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131</v>
      </c>
      <c r="AT164" s="229" t="s">
        <v>126</v>
      </c>
      <c r="AU164" s="229" t="s">
        <v>87</v>
      </c>
      <c r="AY164" s="17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131</v>
      </c>
      <c r="BM164" s="229" t="s">
        <v>221</v>
      </c>
    </row>
    <row r="165" s="2" customFormat="1" ht="44.25" customHeight="1">
      <c r="A165" s="38"/>
      <c r="B165" s="39"/>
      <c r="C165" s="218" t="s">
        <v>222</v>
      </c>
      <c r="D165" s="254" t="s">
        <v>126</v>
      </c>
      <c r="E165" s="219" t="s">
        <v>223</v>
      </c>
      <c r="F165" s="220" t="s">
        <v>224</v>
      </c>
      <c r="G165" s="221" t="s">
        <v>225</v>
      </c>
      <c r="H165" s="222">
        <v>69.075000000000003</v>
      </c>
      <c r="I165" s="223"/>
      <c r="J165" s="224">
        <f>ROUND(I165*H165,2)</f>
        <v>0</v>
      </c>
      <c r="K165" s="220" t="s">
        <v>226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131</v>
      </c>
      <c r="AT165" s="229" t="s">
        <v>126</v>
      </c>
      <c r="AU165" s="229" t="s">
        <v>87</v>
      </c>
      <c r="AY165" s="17" t="s">
        <v>124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131</v>
      </c>
      <c r="BM165" s="229" t="s">
        <v>227</v>
      </c>
    </row>
    <row r="166" s="13" customFormat="1">
      <c r="A166" s="13"/>
      <c r="B166" s="231"/>
      <c r="C166" s="232"/>
      <c r="D166" s="233" t="s">
        <v>133</v>
      </c>
      <c r="E166" s="234" t="s">
        <v>1</v>
      </c>
      <c r="F166" s="235" t="s">
        <v>228</v>
      </c>
      <c r="G166" s="232"/>
      <c r="H166" s="236">
        <v>69.075000000000003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133</v>
      </c>
      <c r="AU166" s="242" t="s">
        <v>87</v>
      </c>
      <c r="AV166" s="13" t="s">
        <v>87</v>
      </c>
      <c r="AW166" s="13" t="s">
        <v>34</v>
      </c>
      <c r="AX166" s="13" t="s">
        <v>83</v>
      </c>
      <c r="AY166" s="242" t="s">
        <v>124</v>
      </c>
    </row>
    <row r="167" s="2" customFormat="1" ht="37.8" customHeight="1">
      <c r="A167" s="38"/>
      <c r="B167" s="39"/>
      <c r="C167" s="218" t="s">
        <v>7</v>
      </c>
      <c r="D167" s="218" t="s">
        <v>126</v>
      </c>
      <c r="E167" s="219" t="s">
        <v>229</v>
      </c>
      <c r="F167" s="220" t="s">
        <v>230</v>
      </c>
      <c r="G167" s="221" t="s">
        <v>192</v>
      </c>
      <c r="H167" s="222">
        <v>38.375</v>
      </c>
      <c r="I167" s="223"/>
      <c r="J167" s="224">
        <f>ROUND(I167*H167,2)</f>
        <v>0</v>
      </c>
      <c r="K167" s="220" t="s">
        <v>130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131</v>
      </c>
      <c r="AT167" s="229" t="s">
        <v>126</v>
      </c>
      <c r="AU167" s="229" t="s">
        <v>87</v>
      </c>
      <c r="AY167" s="17" t="s">
        <v>124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131</v>
      </c>
      <c r="BM167" s="229" t="s">
        <v>231</v>
      </c>
    </row>
    <row r="168" s="2" customFormat="1" ht="44.25" customHeight="1">
      <c r="A168" s="38"/>
      <c r="B168" s="39"/>
      <c r="C168" s="218" t="s">
        <v>232</v>
      </c>
      <c r="D168" s="218" t="s">
        <v>126</v>
      </c>
      <c r="E168" s="219" t="s">
        <v>233</v>
      </c>
      <c r="F168" s="220" t="s">
        <v>234</v>
      </c>
      <c r="G168" s="221" t="s">
        <v>192</v>
      </c>
      <c r="H168" s="222">
        <v>38.375</v>
      </c>
      <c r="I168" s="223"/>
      <c r="J168" s="224">
        <f>ROUND(I168*H168,2)</f>
        <v>0</v>
      </c>
      <c r="K168" s="220" t="s">
        <v>130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131</v>
      </c>
      <c r="AT168" s="229" t="s">
        <v>126</v>
      </c>
      <c r="AU168" s="229" t="s">
        <v>87</v>
      </c>
      <c r="AY168" s="17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131</v>
      </c>
      <c r="BM168" s="229" t="s">
        <v>235</v>
      </c>
    </row>
    <row r="169" s="2" customFormat="1" ht="16.5" customHeight="1">
      <c r="A169" s="38"/>
      <c r="B169" s="39"/>
      <c r="C169" s="255" t="s">
        <v>236</v>
      </c>
      <c r="D169" s="255" t="s">
        <v>237</v>
      </c>
      <c r="E169" s="256" t="s">
        <v>238</v>
      </c>
      <c r="F169" s="257" t="s">
        <v>239</v>
      </c>
      <c r="G169" s="258" t="s">
        <v>225</v>
      </c>
      <c r="H169" s="259">
        <v>69.075000000000003</v>
      </c>
      <c r="I169" s="260"/>
      <c r="J169" s="261">
        <f>ROUND(I169*H169,2)</f>
        <v>0</v>
      </c>
      <c r="K169" s="257" t="s">
        <v>130</v>
      </c>
      <c r="L169" s="262"/>
      <c r="M169" s="263" t="s">
        <v>1</v>
      </c>
      <c r="N169" s="264" t="s">
        <v>43</v>
      </c>
      <c r="O169" s="91"/>
      <c r="P169" s="227">
        <f>O169*H169</f>
        <v>0</v>
      </c>
      <c r="Q169" s="227">
        <v>1</v>
      </c>
      <c r="R169" s="227">
        <f>Q169*H169</f>
        <v>69.075000000000003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162</v>
      </c>
      <c r="AT169" s="229" t="s">
        <v>237</v>
      </c>
      <c r="AU169" s="229" t="s">
        <v>87</v>
      </c>
      <c r="AY169" s="17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131</v>
      </c>
      <c r="BM169" s="229" t="s">
        <v>240</v>
      </c>
    </row>
    <row r="170" s="13" customFormat="1">
      <c r="A170" s="13"/>
      <c r="B170" s="231"/>
      <c r="C170" s="232"/>
      <c r="D170" s="233" t="s">
        <v>133</v>
      </c>
      <c r="E170" s="234" t="s">
        <v>1</v>
      </c>
      <c r="F170" s="235" t="s">
        <v>228</v>
      </c>
      <c r="G170" s="232"/>
      <c r="H170" s="236">
        <v>69.075000000000003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133</v>
      </c>
      <c r="AU170" s="242" t="s">
        <v>87</v>
      </c>
      <c r="AV170" s="13" t="s">
        <v>87</v>
      </c>
      <c r="AW170" s="13" t="s">
        <v>34</v>
      </c>
      <c r="AX170" s="13" t="s">
        <v>83</v>
      </c>
      <c r="AY170" s="242" t="s">
        <v>124</v>
      </c>
    </row>
    <row r="171" s="2" customFormat="1" ht="37.8" customHeight="1">
      <c r="A171" s="38"/>
      <c r="B171" s="39"/>
      <c r="C171" s="218" t="s">
        <v>241</v>
      </c>
      <c r="D171" s="218" t="s">
        <v>126</v>
      </c>
      <c r="E171" s="219" t="s">
        <v>242</v>
      </c>
      <c r="F171" s="220" t="s">
        <v>243</v>
      </c>
      <c r="G171" s="221" t="s">
        <v>129</v>
      </c>
      <c r="H171" s="222">
        <v>10</v>
      </c>
      <c r="I171" s="223"/>
      <c r="J171" s="224">
        <f>ROUND(I171*H171,2)</f>
        <v>0</v>
      </c>
      <c r="K171" s="220" t="s">
        <v>130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131</v>
      </c>
      <c r="AT171" s="229" t="s">
        <v>126</v>
      </c>
      <c r="AU171" s="229" t="s">
        <v>87</v>
      </c>
      <c r="AY171" s="17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131</v>
      </c>
      <c r="BM171" s="229" t="s">
        <v>244</v>
      </c>
    </row>
    <row r="172" s="2" customFormat="1" ht="16.5" customHeight="1">
      <c r="A172" s="38"/>
      <c r="B172" s="39"/>
      <c r="C172" s="218" t="s">
        <v>245</v>
      </c>
      <c r="D172" s="218" t="s">
        <v>126</v>
      </c>
      <c r="E172" s="219" t="s">
        <v>246</v>
      </c>
      <c r="F172" s="220" t="s">
        <v>247</v>
      </c>
      <c r="G172" s="221" t="s">
        <v>129</v>
      </c>
      <c r="H172" s="222">
        <v>10</v>
      </c>
      <c r="I172" s="223"/>
      <c r="J172" s="224">
        <f>ROUND(I172*H172,2)</f>
        <v>0</v>
      </c>
      <c r="K172" s="220" t="s">
        <v>130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0.0012727000000000001</v>
      </c>
      <c r="R172" s="227">
        <f>Q172*H172</f>
        <v>0.012727000000000001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131</v>
      </c>
      <c r="AT172" s="229" t="s">
        <v>126</v>
      </c>
      <c r="AU172" s="229" t="s">
        <v>87</v>
      </c>
      <c r="AY172" s="17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131</v>
      </c>
      <c r="BM172" s="229" t="s">
        <v>248</v>
      </c>
    </row>
    <row r="173" s="2" customFormat="1" ht="16.5" customHeight="1">
      <c r="A173" s="38"/>
      <c r="B173" s="39"/>
      <c r="C173" s="255" t="s">
        <v>249</v>
      </c>
      <c r="D173" s="255" t="s">
        <v>237</v>
      </c>
      <c r="E173" s="256" t="s">
        <v>250</v>
      </c>
      <c r="F173" s="257" t="s">
        <v>251</v>
      </c>
      <c r="G173" s="258" t="s">
        <v>225</v>
      </c>
      <c r="H173" s="259">
        <v>3.6000000000000001</v>
      </c>
      <c r="I173" s="260"/>
      <c r="J173" s="261">
        <f>ROUND(I173*H173,2)</f>
        <v>0</v>
      </c>
      <c r="K173" s="257" t="s">
        <v>130</v>
      </c>
      <c r="L173" s="262"/>
      <c r="M173" s="263" t="s">
        <v>1</v>
      </c>
      <c r="N173" s="264" t="s">
        <v>43</v>
      </c>
      <c r="O173" s="91"/>
      <c r="P173" s="227">
        <f>O173*H173</f>
        <v>0</v>
      </c>
      <c r="Q173" s="227">
        <v>1</v>
      </c>
      <c r="R173" s="227">
        <f>Q173*H173</f>
        <v>3.6000000000000001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162</v>
      </c>
      <c r="AT173" s="229" t="s">
        <v>237</v>
      </c>
      <c r="AU173" s="229" t="s">
        <v>87</v>
      </c>
      <c r="AY173" s="17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131</v>
      </c>
      <c r="BM173" s="229" t="s">
        <v>252</v>
      </c>
    </row>
    <row r="174" s="13" customFormat="1">
      <c r="A174" s="13"/>
      <c r="B174" s="231"/>
      <c r="C174" s="232"/>
      <c r="D174" s="233" t="s">
        <v>133</v>
      </c>
      <c r="E174" s="234" t="s">
        <v>1</v>
      </c>
      <c r="F174" s="235" t="s">
        <v>253</v>
      </c>
      <c r="G174" s="232"/>
      <c r="H174" s="236">
        <v>3.6000000000000001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133</v>
      </c>
      <c r="AU174" s="242" t="s">
        <v>87</v>
      </c>
      <c r="AV174" s="13" t="s">
        <v>87</v>
      </c>
      <c r="AW174" s="13" t="s">
        <v>34</v>
      </c>
      <c r="AX174" s="13" t="s">
        <v>83</v>
      </c>
      <c r="AY174" s="242" t="s">
        <v>124</v>
      </c>
    </row>
    <row r="175" s="2" customFormat="1" ht="16.5" customHeight="1">
      <c r="A175" s="38"/>
      <c r="B175" s="39"/>
      <c r="C175" s="255" t="s">
        <v>254</v>
      </c>
      <c r="D175" s="255" t="s">
        <v>237</v>
      </c>
      <c r="E175" s="256" t="s">
        <v>255</v>
      </c>
      <c r="F175" s="257" t="s">
        <v>256</v>
      </c>
      <c r="G175" s="258" t="s">
        <v>257</v>
      </c>
      <c r="H175" s="259">
        <v>0.5</v>
      </c>
      <c r="I175" s="260"/>
      <c r="J175" s="261">
        <f>ROUND(I175*H175,2)</f>
        <v>0</v>
      </c>
      <c r="K175" s="257" t="s">
        <v>130</v>
      </c>
      <c r="L175" s="262"/>
      <c r="M175" s="263" t="s">
        <v>1</v>
      </c>
      <c r="N175" s="264" t="s">
        <v>43</v>
      </c>
      <c r="O175" s="91"/>
      <c r="P175" s="227">
        <f>O175*H175</f>
        <v>0</v>
      </c>
      <c r="Q175" s="227">
        <v>0.001</v>
      </c>
      <c r="R175" s="227">
        <f>Q175*H175</f>
        <v>0.00050000000000000001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162</v>
      </c>
      <c r="AT175" s="229" t="s">
        <v>237</v>
      </c>
      <c r="AU175" s="229" t="s">
        <v>87</v>
      </c>
      <c r="AY175" s="17" t="s">
        <v>124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131</v>
      </c>
      <c r="BM175" s="229" t="s">
        <v>258</v>
      </c>
    </row>
    <row r="176" s="13" customFormat="1">
      <c r="A176" s="13"/>
      <c r="B176" s="231"/>
      <c r="C176" s="232"/>
      <c r="D176" s="233" t="s">
        <v>133</v>
      </c>
      <c r="E176" s="234" t="s">
        <v>1</v>
      </c>
      <c r="F176" s="235" t="s">
        <v>259</v>
      </c>
      <c r="G176" s="232"/>
      <c r="H176" s="236">
        <v>0.5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133</v>
      </c>
      <c r="AU176" s="242" t="s">
        <v>87</v>
      </c>
      <c r="AV176" s="13" t="s">
        <v>87</v>
      </c>
      <c r="AW176" s="13" t="s">
        <v>34</v>
      </c>
      <c r="AX176" s="13" t="s">
        <v>83</v>
      </c>
      <c r="AY176" s="242" t="s">
        <v>124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87</v>
      </c>
      <c r="F177" s="216" t="s">
        <v>260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SUM(P178:P181)</f>
        <v>0</v>
      </c>
      <c r="Q177" s="210"/>
      <c r="R177" s="211">
        <f>SUM(R178:R181)</f>
        <v>1.1899220000000002</v>
      </c>
      <c r="S177" s="210"/>
      <c r="T177" s="212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83</v>
      </c>
      <c r="AT177" s="214" t="s">
        <v>77</v>
      </c>
      <c r="AU177" s="214" t="s">
        <v>83</v>
      </c>
      <c r="AY177" s="213" t="s">
        <v>124</v>
      </c>
      <c r="BK177" s="215">
        <f>SUM(BK178:BK181)</f>
        <v>0</v>
      </c>
    </row>
    <row r="178" s="2" customFormat="1" ht="44.25" customHeight="1">
      <c r="A178" s="38"/>
      <c r="B178" s="39"/>
      <c r="C178" s="218" t="s">
        <v>261</v>
      </c>
      <c r="D178" s="218" t="s">
        <v>126</v>
      </c>
      <c r="E178" s="219" t="s">
        <v>262</v>
      </c>
      <c r="F178" s="220" t="s">
        <v>263</v>
      </c>
      <c r="G178" s="221" t="s">
        <v>192</v>
      </c>
      <c r="H178" s="222">
        <v>1.5</v>
      </c>
      <c r="I178" s="223"/>
      <c r="J178" s="224">
        <f>ROUND(I178*H178,2)</f>
        <v>0</v>
      </c>
      <c r="K178" s="220" t="s">
        <v>130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131</v>
      </c>
      <c r="AT178" s="229" t="s">
        <v>126</v>
      </c>
      <c r="AU178" s="229" t="s">
        <v>87</v>
      </c>
      <c r="AY178" s="17" t="s">
        <v>124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131</v>
      </c>
      <c r="BM178" s="229" t="s">
        <v>264</v>
      </c>
    </row>
    <row r="179" s="13" customFormat="1">
      <c r="A179" s="13"/>
      <c r="B179" s="231"/>
      <c r="C179" s="232"/>
      <c r="D179" s="233" t="s">
        <v>133</v>
      </c>
      <c r="E179" s="234" t="s">
        <v>1</v>
      </c>
      <c r="F179" s="235" t="s">
        <v>265</v>
      </c>
      <c r="G179" s="232"/>
      <c r="H179" s="236">
        <v>1.5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133</v>
      </c>
      <c r="AU179" s="242" t="s">
        <v>87</v>
      </c>
      <c r="AV179" s="13" t="s">
        <v>87</v>
      </c>
      <c r="AW179" s="13" t="s">
        <v>34</v>
      </c>
      <c r="AX179" s="13" t="s">
        <v>83</v>
      </c>
      <c r="AY179" s="242" t="s">
        <v>124</v>
      </c>
    </row>
    <row r="180" s="2" customFormat="1" ht="66.75" customHeight="1">
      <c r="A180" s="38"/>
      <c r="B180" s="39"/>
      <c r="C180" s="218" t="s">
        <v>266</v>
      </c>
      <c r="D180" s="218" t="s">
        <v>126</v>
      </c>
      <c r="E180" s="219" t="s">
        <v>267</v>
      </c>
      <c r="F180" s="220" t="s">
        <v>268</v>
      </c>
      <c r="G180" s="221" t="s">
        <v>150</v>
      </c>
      <c r="H180" s="222">
        <v>5</v>
      </c>
      <c r="I180" s="223"/>
      <c r="J180" s="224">
        <f>ROUND(I180*H180,2)</f>
        <v>0</v>
      </c>
      <c r="K180" s="220" t="s">
        <v>130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0.23798440000000001</v>
      </c>
      <c r="R180" s="227">
        <f>Q180*H180</f>
        <v>1.1899220000000002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131</v>
      </c>
      <c r="AT180" s="229" t="s">
        <v>126</v>
      </c>
      <c r="AU180" s="229" t="s">
        <v>87</v>
      </c>
      <c r="AY180" s="17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131</v>
      </c>
      <c r="BM180" s="229" t="s">
        <v>269</v>
      </c>
    </row>
    <row r="181" s="13" customFormat="1">
      <c r="A181" s="13"/>
      <c r="B181" s="231"/>
      <c r="C181" s="232"/>
      <c r="D181" s="233" t="s">
        <v>133</v>
      </c>
      <c r="E181" s="234" t="s">
        <v>1</v>
      </c>
      <c r="F181" s="235" t="s">
        <v>270</v>
      </c>
      <c r="G181" s="232"/>
      <c r="H181" s="236">
        <v>5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133</v>
      </c>
      <c r="AU181" s="242" t="s">
        <v>87</v>
      </c>
      <c r="AV181" s="13" t="s">
        <v>87</v>
      </c>
      <c r="AW181" s="13" t="s">
        <v>34</v>
      </c>
      <c r="AX181" s="13" t="s">
        <v>83</v>
      </c>
      <c r="AY181" s="242" t="s">
        <v>124</v>
      </c>
    </row>
    <row r="182" s="12" customFormat="1" ht="22.8" customHeight="1">
      <c r="A182" s="12"/>
      <c r="B182" s="202"/>
      <c r="C182" s="203"/>
      <c r="D182" s="204" t="s">
        <v>77</v>
      </c>
      <c r="E182" s="216" t="s">
        <v>138</v>
      </c>
      <c r="F182" s="216" t="s">
        <v>271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SUM(P183:P185)</f>
        <v>0</v>
      </c>
      <c r="Q182" s="210"/>
      <c r="R182" s="211">
        <f>SUM(R183:R185)</f>
        <v>0</v>
      </c>
      <c r="S182" s="210"/>
      <c r="T182" s="212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83</v>
      </c>
      <c r="AT182" s="214" t="s">
        <v>77</v>
      </c>
      <c r="AU182" s="214" t="s">
        <v>83</v>
      </c>
      <c r="AY182" s="213" t="s">
        <v>124</v>
      </c>
      <c r="BK182" s="215">
        <f>SUM(BK183:BK185)</f>
        <v>0</v>
      </c>
    </row>
    <row r="183" s="2" customFormat="1" ht="16.5" customHeight="1">
      <c r="A183" s="38"/>
      <c r="B183" s="39"/>
      <c r="C183" s="218" t="s">
        <v>272</v>
      </c>
      <c r="D183" s="218" t="s">
        <v>126</v>
      </c>
      <c r="E183" s="219" t="s">
        <v>273</v>
      </c>
      <c r="F183" s="220" t="s">
        <v>274</v>
      </c>
      <c r="G183" s="221" t="s">
        <v>150</v>
      </c>
      <c r="H183" s="222">
        <v>165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131</v>
      </c>
      <c r="AT183" s="229" t="s">
        <v>126</v>
      </c>
      <c r="AU183" s="229" t="s">
        <v>87</v>
      </c>
      <c r="AY183" s="17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131</v>
      </c>
      <c r="BM183" s="229" t="s">
        <v>275</v>
      </c>
    </row>
    <row r="184" s="2" customFormat="1" ht="24.15" customHeight="1">
      <c r="A184" s="38"/>
      <c r="B184" s="39"/>
      <c r="C184" s="218" t="s">
        <v>276</v>
      </c>
      <c r="D184" s="218" t="s">
        <v>126</v>
      </c>
      <c r="E184" s="219" t="s">
        <v>277</v>
      </c>
      <c r="F184" s="220" t="s">
        <v>278</v>
      </c>
      <c r="G184" s="221" t="s">
        <v>150</v>
      </c>
      <c r="H184" s="222">
        <v>330</v>
      </c>
      <c r="I184" s="223"/>
      <c r="J184" s="224">
        <f>ROUND(I184*H184,2)</f>
        <v>0</v>
      </c>
      <c r="K184" s="220" t="s">
        <v>130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131</v>
      </c>
      <c r="AT184" s="229" t="s">
        <v>126</v>
      </c>
      <c r="AU184" s="229" t="s">
        <v>87</v>
      </c>
      <c r="AY184" s="17" t="s">
        <v>124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131</v>
      </c>
      <c r="BM184" s="229" t="s">
        <v>279</v>
      </c>
    </row>
    <row r="185" s="13" customFormat="1">
      <c r="A185" s="13"/>
      <c r="B185" s="231"/>
      <c r="C185" s="232"/>
      <c r="D185" s="233" t="s">
        <v>133</v>
      </c>
      <c r="E185" s="234" t="s">
        <v>1</v>
      </c>
      <c r="F185" s="235" t="s">
        <v>280</v>
      </c>
      <c r="G185" s="232"/>
      <c r="H185" s="236">
        <v>330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133</v>
      </c>
      <c r="AU185" s="242" t="s">
        <v>87</v>
      </c>
      <c r="AV185" s="13" t="s">
        <v>87</v>
      </c>
      <c r="AW185" s="13" t="s">
        <v>34</v>
      </c>
      <c r="AX185" s="13" t="s">
        <v>83</v>
      </c>
      <c r="AY185" s="242" t="s">
        <v>124</v>
      </c>
    </row>
    <row r="186" s="12" customFormat="1" ht="22.8" customHeight="1">
      <c r="A186" s="12"/>
      <c r="B186" s="202"/>
      <c r="C186" s="203"/>
      <c r="D186" s="204" t="s">
        <v>77</v>
      </c>
      <c r="E186" s="216" t="s">
        <v>131</v>
      </c>
      <c r="F186" s="216" t="s">
        <v>281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SUM(P187:P194)</f>
        <v>0</v>
      </c>
      <c r="Q186" s="210"/>
      <c r="R186" s="211">
        <f>SUM(R187:R194)</f>
        <v>2.9581099999999996</v>
      </c>
      <c r="S186" s="210"/>
      <c r="T186" s="212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83</v>
      </c>
      <c r="AT186" s="214" t="s">
        <v>77</v>
      </c>
      <c r="AU186" s="214" t="s">
        <v>83</v>
      </c>
      <c r="AY186" s="213" t="s">
        <v>124</v>
      </c>
      <c r="BK186" s="215">
        <f>SUM(BK187:BK194)</f>
        <v>0</v>
      </c>
    </row>
    <row r="187" s="2" customFormat="1" ht="24.15" customHeight="1">
      <c r="A187" s="38"/>
      <c r="B187" s="39"/>
      <c r="C187" s="218" t="s">
        <v>282</v>
      </c>
      <c r="D187" s="218" t="s">
        <v>126</v>
      </c>
      <c r="E187" s="219" t="s">
        <v>283</v>
      </c>
      <c r="F187" s="220" t="s">
        <v>284</v>
      </c>
      <c r="G187" s="221" t="s">
        <v>192</v>
      </c>
      <c r="H187" s="222">
        <v>1</v>
      </c>
      <c r="I187" s="223"/>
      <c r="J187" s="224">
        <f>ROUND(I187*H187,2)</f>
        <v>0</v>
      </c>
      <c r="K187" s="220" t="s">
        <v>130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131</v>
      </c>
      <c r="AT187" s="229" t="s">
        <v>126</v>
      </c>
      <c r="AU187" s="229" t="s">
        <v>87</v>
      </c>
      <c r="AY187" s="17" t="s">
        <v>124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131</v>
      </c>
      <c r="BM187" s="229" t="s">
        <v>285</v>
      </c>
    </row>
    <row r="188" s="13" customFormat="1">
      <c r="A188" s="13"/>
      <c r="B188" s="231"/>
      <c r="C188" s="232"/>
      <c r="D188" s="233" t="s">
        <v>133</v>
      </c>
      <c r="E188" s="234" t="s">
        <v>1</v>
      </c>
      <c r="F188" s="235" t="s">
        <v>286</v>
      </c>
      <c r="G188" s="232"/>
      <c r="H188" s="236">
        <v>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133</v>
      </c>
      <c r="AU188" s="242" t="s">
        <v>87</v>
      </c>
      <c r="AV188" s="13" t="s">
        <v>87</v>
      </c>
      <c r="AW188" s="13" t="s">
        <v>34</v>
      </c>
      <c r="AX188" s="13" t="s">
        <v>83</v>
      </c>
      <c r="AY188" s="242" t="s">
        <v>124</v>
      </c>
    </row>
    <row r="189" s="2" customFormat="1" ht="24.15" customHeight="1">
      <c r="A189" s="38"/>
      <c r="B189" s="39"/>
      <c r="C189" s="218" t="s">
        <v>287</v>
      </c>
      <c r="D189" s="218" t="s">
        <v>126</v>
      </c>
      <c r="E189" s="219" t="s">
        <v>288</v>
      </c>
      <c r="F189" s="220" t="s">
        <v>289</v>
      </c>
      <c r="G189" s="221" t="s">
        <v>290</v>
      </c>
      <c r="H189" s="222">
        <v>5</v>
      </c>
      <c r="I189" s="223"/>
      <c r="J189" s="224">
        <f>ROUND(I189*H189,2)</f>
        <v>0</v>
      </c>
      <c r="K189" s="220" t="s">
        <v>130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0.087417999999999996</v>
      </c>
      <c r="R189" s="227">
        <f>Q189*H189</f>
        <v>0.43708999999999998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131</v>
      </c>
      <c r="AT189" s="229" t="s">
        <v>126</v>
      </c>
      <c r="AU189" s="229" t="s">
        <v>87</v>
      </c>
      <c r="AY189" s="17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131</v>
      </c>
      <c r="BM189" s="229" t="s">
        <v>291</v>
      </c>
    </row>
    <row r="190" s="2" customFormat="1" ht="24.15" customHeight="1">
      <c r="A190" s="38"/>
      <c r="B190" s="39"/>
      <c r="C190" s="255" t="s">
        <v>292</v>
      </c>
      <c r="D190" s="255" t="s">
        <v>237</v>
      </c>
      <c r="E190" s="256" t="s">
        <v>293</v>
      </c>
      <c r="F190" s="257" t="s">
        <v>294</v>
      </c>
      <c r="G190" s="258" t="s">
        <v>290</v>
      </c>
      <c r="H190" s="259">
        <v>2</v>
      </c>
      <c r="I190" s="260"/>
      <c r="J190" s="261">
        <f>ROUND(I190*H190,2)</f>
        <v>0</v>
      </c>
      <c r="K190" s="257" t="s">
        <v>130</v>
      </c>
      <c r="L190" s="262"/>
      <c r="M190" s="263" t="s">
        <v>1</v>
      </c>
      <c r="N190" s="264" t="s">
        <v>43</v>
      </c>
      <c r="O190" s="91"/>
      <c r="P190" s="227">
        <f>O190*H190</f>
        <v>0</v>
      </c>
      <c r="Q190" s="227">
        <v>0.055</v>
      </c>
      <c r="R190" s="227">
        <f>Q190*H190</f>
        <v>0.11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162</v>
      </c>
      <c r="AT190" s="229" t="s">
        <v>237</v>
      </c>
      <c r="AU190" s="229" t="s">
        <v>87</v>
      </c>
      <c r="AY190" s="17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131</v>
      </c>
      <c r="BM190" s="229" t="s">
        <v>295</v>
      </c>
    </row>
    <row r="191" s="2" customFormat="1" ht="24.15" customHeight="1">
      <c r="A191" s="38"/>
      <c r="B191" s="39"/>
      <c r="C191" s="255" t="s">
        <v>296</v>
      </c>
      <c r="D191" s="255" t="s">
        <v>237</v>
      </c>
      <c r="E191" s="256" t="s">
        <v>297</v>
      </c>
      <c r="F191" s="257" t="s">
        <v>298</v>
      </c>
      <c r="G191" s="258" t="s">
        <v>290</v>
      </c>
      <c r="H191" s="259">
        <v>1</v>
      </c>
      <c r="I191" s="260"/>
      <c r="J191" s="261">
        <f>ROUND(I191*H191,2)</f>
        <v>0</v>
      </c>
      <c r="K191" s="257" t="s">
        <v>130</v>
      </c>
      <c r="L191" s="262"/>
      <c r="M191" s="263" t="s">
        <v>1</v>
      </c>
      <c r="N191" s="264" t="s">
        <v>43</v>
      </c>
      <c r="O191" s="91"/>
      <c r="P191" s="227">
        <f>O191*H191</f>
        <v>0</v>
      </c>
      <c r="Q191" s="227">
        <v>0.043999999999999997</v>
      </c>
      <c r="R191" s="227">
        <f>Q191*H191</f>
        <v>0.043999999999999997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162</v>
      </c>
      <c r="AT191" s="229" t="s">
        <v>237</v>
      </c>
      <c r="AU191" s="229" t="s">
        <v>87</v>
      </c>
      <c r="AY191" s="17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131</v>
      </c>
      <c r="BM191" s="229" t="s">
        <v>299</v>
      </c>
    </row>
    <row r="192" s="2" customFormat="1" ht="24.15" customHeight="1">
      <c r="A192" s="38"/>
      <c r="B192" s="39"/>
      <c r="C192" s="255" t="s">
        <v>300</v>
      </c>
      <c r="D192" s="255" t="s">
        <v>237</v>
      </c>
      <c r="E192" s="256" t="s">
        <v>301</v>
      </c>
      <c r="F192" s="257" t="s">
        <v>302</v>
      </c>
      <c r="G192" s="258" t="s">
        <v>290</v>
      </c>
      <c r="H192" s="259">
        <v>2</v>
      </c>
      <c r="I192" s="260"/>
      <c r="J192" s="261">
        <f>ROUND(I192*H192,2)</f>
        <v>0</v>
      </c>
      <c r="K192" s="257" t="s">
        <v>130</v>
      </c>
      <c r="L192" s="262"/>
      <c r="M192" s="263" t="s">
        <v>1</v>
      </c>
      <c r="N192" s="264" t="s">
        <v>43</v>
      </c>
      <c r="O192" s="91"/>
      <c r="P192" s="227">
        <f>O192*H192</f>
        <v>0</v>
      </c>
      <c r="Q192" s="227">
        <v>0.033000000000000002</v>
      </c>
      <c r="R192" s="227">
        <f>Q192*H192</f>
        <v>0.066000000000000003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162</v>
      </c>
      <c r="AT192" s="229" t="s">
        <v>237</v>
      </c>
      <c r="AU192" s="229" t="s">
        <v>87</v>
      </c>
      <c r="AY192" s="17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83</v>
      </c>
      <c r="BK192" s="230">
        <f>ROUND(I192*H192,2)</f>
        <v>0</v>
      </c>
      <c r="BL192" s="17" t="s">
        <v>131</v>
      </c>
      <c r="BM192" s="229" t="s">
        <v>303</v>
      </c>
    </row>
    <row r="193" s="2" customFormat="1" ht="49.05" customHeight="1">
      <c r="A193" s="38"/>
      <c r="B193" s="39"/>
      <c r="C193" s="218" t="s">
        <v>304</v>
      </c>
      <c r="D193" s="218" t="s">
        <v>126</v>
      </c>
      <c r="E193" s="219" t="s">
        <v>305</v>
      </c>
      <c r="F193" s="220" t="s">
        <v>306</v>
      </c>
      <c r="G193" s="221" t="s">
        <v>192</v>
      </c>
      <c r="H193" s="222">
        <v>1</v>
      </c>
      <c r="I193" s="223"/>
      <c r="J193" s="224">
        <f>ROUND(I193*H193,2)</f>
        <v>0</v>
      </c>
      <c r="K193" s="220" t="s">
        <v>130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2.3010199999999998</v>
      </c>
      <c r="R193" s="227">
        <f>Q193*H193</f>
        <v>2.3010199999999998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131</v>
      </c>
      <c r="AT193" s="229" t="s">
        <v>126</v>
      </c>
      <c r="AU193" s="229" t="s">
        <v>87</v>
      </c>
      <c r="AY193" s="17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131</v>
      </c>
      <c r="BM193" s="229" t="s">
        <v>307</v>
      </c>
    </row>
    <row r="194" s="13" customFormat="1">
      <c r="A194" s="13"/>
      <c r="B194" s="231"/>
      <c r="C194" s="232"/>
      <c r="D194" s="233" t="s">
        <v>133</v>
      </c>
      <c r="E194" s="234" t="s">
        <v>1</v>
      </c>
      <c r="F194" s="235" t="s">
        <v>286</v>
      </c>
      <c r="G194" s="232"/>
      <c r="H194" s="236">
        <v>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133</v>
      </c>
      <c r="AU194" s="242" t="s">
        <v>87</v>
      </c>
      <c r="AV194" s="13" t="s">
        <v>87</v>
      </c>
      <c r="AW194" s="13" t="s">
        <v>34</v>
      </c>
      <c r="AX194" s="13" t="s">
        <v>83</v>
      </c>
      <c r="AY194" s="242" t="s">
        <v>124</v>
      </c>
    </row>
    <row r="195" s="12" customFormat="1" ht="22.8" customHeight="1">
      <c r="A195" s="12"/>
      <c r="B195" s="202"/>
      <c r="C195" s="203"/>
      <c r="D195" s="204" t="s">
        <v>77</v>
      </c>
      <c r="E195" s="216" t="s">
        <v>147</v>
      </c>
      <c r="F195" s="216" t="s">
        <v>308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SUM(P196:P209)</f>
        <v>0</v>
      </c>
      <c r="Q195" s="210"/>
      <c r="R195" s="211">
        <f>SUM(R196:R209)</f>
        <v>0</v>
      </c>
      <c r="S195" s="210"/>
      <c r="T195" s="212">
        <f>SUM(T196:T209)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83</v>
      </c>
      <c r="AT195" s="214" t="s">
        <v>77</v>
      </c>
      <c r="AU195" s="214" t="s">
        <v>83</v>
      </c>
      <c r="AY195" s="213" t="s">
        <v>124</v>
      </c>
      <c r="BK195" s="215">
        <f>SUM(BK196:BK209)</f>
        <v>0</v>
      </c>
    </row>
    <row r="196" s="2" customFormat="1" ht="33" customHeight="1">
      <c r="A196" s="38"/>
      <c r="B196" s="39"/>
      <c r="C196" s="218" t="s">
        <v>309</v>
      </c>
      <c r="D196" s="218" t="s">
        <v>126</v>
      </c>
      <c r="E196" s="219" t="s">
        <v>310</v>
      </c>
      <c r="F196" s="220" t="s">
        <v>311</v>
      </c>
      <c r="G196" s="221" t="s">
        <v>129</v>
      </c>
      <c r="H196" s="222">
        <v>2.25</v>
      </c>
      <c r="I196" s="223"/>
      <c r="J196" s="224">
        <f>ROUND(I196*H196,2)</f>
        <v>0</v>
      </c>
      <c r="K196" s="220" t="s">
        <v>130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131</v>
      </c>
      <c r="AT196" s="229" t="s">
        <v>126</v>
      </c>
      <c r="AU196" s="229" t="s">
        <v>87</v>
      </c>
      <c r="AY196" s="17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83</v>
      </c>
      <c r="BK196" s="230">
        <f>ROUND(I196*H196,2)</f>
        <v>0</v>
      </c>
      <c r="BL196" s="17" t="s">
        <v>131</v>
      </c>
      <c r="BM196" s="229" t="s">
        <v>312</v>
      </c>
    </row>
    <row r="197" s="13" customFormat="1">
      <c r="A197" s="13"/>
      <c r="B197" s="231"/>
      <c r="C197" s="232"/>
      <c r="D197" s="233" t="s">
        <v>133</v>
      </c>
      <c r="E197" s="234" t="s">
        <v>1</v>
      </c>
      <c r="F197" s="235" t="s">
        <v>313</v>
      </c>
      <c r="G197" s="232"/>
      <c r="H197" s="236">
        <v>2.25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133</v>
      </c>
      <c r="AU197" s="242" t="s">
        <v>87</v>
      </c>
      <c r="AV197" s="13" t="s">
        <v>87</v>
      </c>
      <c r="AW197" s="13" t="s">
        <v>34</v>
      </c>
      <c r="AX197" s="13" t="s">
        <v>83</v>
      </c>
      <c r="AY197" s="242" t="s">
        <v>124</v>
      </c>
    </row>
    <row r="198" s="2" customFormat="1" ht="37.8" customHeight="1">
      <c r="A198" s="38"/>
      <c r="B198" s="39"/>
      <c r="C198" s="218" t="s">
        <v>314</v>
      </c>
      <c r="D198" s="218" t="s">
        <v>126</v>
      </c>
      <c r="E198" s="219" t="s">
        <v>315</v>
      </c>
      <c r="F198" s="220" t="s">
        <v>316</v>
      </c>
      <c r="G198" s="221" t="s">
        <v>129</v>
      </c>
      <c r="H198" s="222">
        <v>9</v>
      </c>
      <c r="I198" s="223"/>
      <c r="J198" s="224">
        <f>ROUND(I198*H198,2)</f>
        <v>0</v>
      </c>
      <c r="K198" s="220" t="s">
        <v>130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131</v>
      </c>
      <c r="AT198" s="229" t="s">
        <v>126</v>
      </c>
      <c r="AU198" s="229" t="s">
        <v>87</v>
      </c>
      <c r="AY198" s="17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83</v>
      </c>
      <c r="BK198" s="230">
        <f>ROUND(I198*H198,2)</f>
        <v>0</v>
      </c>
      <c r="BL198" s="17" t="s">
        <v>131</v>
      </c>
      <c r="BM198" s="229" t="s">
        <v>317</v>
      </c>
    </row>
    <row r="199" s="13" customFormat="1">
      <c r="A199" s="13"/>
      <c r="B199" s="231"/>
      <c r="C199" s="232"/>
      <c r="D199" s="233" t="s">
        <v>133</v>
      </c>
      <c r="E199" s="234" t="s">
        <v>1</v>
      </c>
      <c r="F199" s="235" t="s">
        <v>318</v>
      </c>
      <c r="G199" s="232"/>
      <c r="H199" s="236">
        <v>9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133</v>
      </c>
      <c r="AU199" s="242" t="s">
        <v>87</v>
      </c>
      <c r="AV199" s="13" t="s">
        <v>87</v>
      </c>
      <c r="AW199" s="13" t="s">
        <v>34</v>
      </c>
      <c r="AX199" s="13" t="s">
        <v>83</v>
      </c>
      <c r="AY199" s="242" t="s">
        <v>124</v>
      </c>
    </row>
    <row r="200" s="2" customFormat="1" ht="49.05" customHeight="1">
      <c r="A200" s="38"/>
      <c r="B200" s="39"/>
      <c r="C200" s="218" t="s">
        <v>319</v>
      </c>
      <c r="D200" s="218" t="s">
        <v>126</v>
      </c>
      <c r="E200" s="219" t="s">
        <v>320</v>
      </c>
      <c r="F200" s="220" t="s">
        <v>321</v>
      </c>
      <c r="G200" s="221" t="s">
        <v>129</v>
      </c>
      <c r="H200" s="222">
        <v>17.640000000000001</v>
      </c>
      <c r="I200" s="223"/>
      <c r="J200" s="224">
        <f>ROUND(I200*H200,2)</f>
        <v>0</v>
      </c>
      <c r="K200" s="220" t="s">
        <v>130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131</v>
      </c>
      <c r="AT200" s="229" t="s">
        <v>126</v>
      </c>
      <c r="AU200" s="229" t="s">
        <v>87</v>
      </c>
      <c r="AY200" s="17" t="s">
        <v>124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131</v>
      </c>
      <c r="BM200" s="229" t="s">
        <v>322</v>
      </c>
    </row>
    <row r="201" s="13" customFormat="1">
      <c r="A201" s="13"/>
      <c r="B201" s="231"/>
      <c r="C201" s="232"/>
      <c r="D201" s="233" t="s">
        <v>133</v>
      </c>
      <c r="E201" s="234" t="s">
        <v>1</v>
      </c>
      <c r="F201" s="235" t="s">
        <v>323</v>
      </c>
      <c r="G201" s="232"/>
      <c r="H201" s="236">
        <v>17.640000000000001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133</v>
      </c>
      <c r="AU201" s="242" t="s">
        <v>87</v>
      </c>
      <c r="AV201" s="13" t="s">
        <v>87</v>
      </c>
      <c r="AW201" s="13" t="s">
        <v>34</v>
      </c>
      <c r="AX201" s="13" t="s">
        <v>83</v>
      </c>
      <c r="AY201" s="242" t="s">
        <v>124</v>
      </c>
    </row>
    <row r="202" s="2" customFormat="1" ht="49.05" customHeight="1">
      <c r="A202" s="38"/>
      <c r="B202" s="39"/>
      <c r="C202" s="218" t="s">
        <v>324</v>
      </c>
      <c r="D202" s="218" t="s">
        <v>126</v>
      </c>
      <c r="E202" s="219" t="s">
        <v>325</v>
      </c>
      <c r="F202" s="220" t="s">
        <v>326</v>
      </c>
      <c r="G202" s="221" t="s">
        <v>129</v>
      </c>
      <c r="H202" s="222">
        <v>29.16</v>
      </c>
      <c r="I202" s="223"/>
      <c r="J202" s="224">
        <f>ROUND(I202*H202,2)</f>
        <v>0</v>
      </c>
      <c r="K202" s="220" t="s">
        <v>130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131</v>
      </c>
      <c r="AT202" s="229" t="s">
        <v>126</v>
      </c>
      <c r="AU202" s="229" t="s">
        <v>87</v>
      </c>
      <c r="AY202" s="17" t="s">
        <v>124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83</v>
      </c>
      <c r="BK202" s="230">
        <f>ROUND(I202*H202,2)</f>
        <v>0</v>
      </c>
      <c r="BL202" s="17" t="s">
        <v>131</v>
      </c>
      <c r="BM202" s="229" t="s">
        <v>327</v>
      </c>
    </row>
    <row r="203" s="13" customFormat="1">
      <c r="A203" s="13"/>
      <c r="B203" s="231"/>
      <c r="C203" s="232"/>
      <c r="D203" s="233" t="s">
        <v>133</v>
      </c>
      <c r="E203" s="234" t="s">
        <v>1</v>
      </c>
      <c r="F203" s="235" t="s">
        <v>146</v>
      </c>
      <c r="G203" s="232"/>
      <c r="H203" s="236">
        <v>29.16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133</v>
      </c>
      <c r="AU203" s="242" t="s">
        <v>87</v>
      </c>
      <c r="AV203" s="13" t="s">
        <v>87</v>
      </c>
      <c r="AW203" s="13" t="s">
        <v>34</v>
      </c>
      <c r="AX203" s="13" t="s">
        <v>83</v>
      </c>
      <c r="AY203" s="242" t="s">
        <v>124</v>
      </c>
    </row>
    <row r="204" s="2" customFormat="1" ht="24.15" customHeight="1">
      <c r="A204" s="38"/>
      <c r="B204" s="39"/>
      <c r="C204" s="218" t="s">
        <v>328</v>
      </c>
      <c r="D204" s="218" t="s">
        <v>126</v>
      </c>
      <c r="E204" s="219" t="s">
        <v>329</v>
      </c>
      <c r="F204" s="220" t="s">
        <v>330</v>
      </c>
      <c r="G204" s="221" t="s">
        <v>129</v>
      </c>
      <c r="H204" s="222">
        <v>17.640000000000001</v>
      </c>
      <c r="I204" s="223"/>
      <c r="J204" s="224">
        <f>ROUND(I204*H204,2)</f>
        <v>0</v>
      </c>
      <c r="K204" s="220" t="s">
        <v>130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131</v>
      </c>
      <c r="AT204" s="229" t="s">
        <v>126</v>
      </c>
      <c r="AU204" s="229" t="s">
        <v>87</v>
      </c>
      <c r="AY204" s="17" t="s">
        <v>124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83</v>
      </c>
      <c r="BK204" s="230">
        <f>ROUND(I204*H204,2)</f>
        <v>0</v>
      </c>
      <c r="BL204" s="17" t="s">
        <v>131</v>
      </c>
      <c r="BM204" s="229" t="s">
        <v>331</v>
      </c>
    </row>
    <row r="205" s="13" customFormat="1">
      <c r="A205" s="13"/>
      <c r="B205" s="231"/>
      <c r="C205" s="232"/>
      <c r="D205" s="233" t="s">
        <v>133</v>
      </c>
      <c r="E205" s="234" t="s">
        <v>1</v>
      </c>
      <c r="F205" s="235" t="s">
        <v>323</v>
      </c>
      <c r="G205" s="232"/>
      <c r="H205" s="236">
        <v>17.640000000000001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133</v>
      </c>
      <c r="AU205" s="242" t="s">
        <v>87</v>
      </c>
      <c r="AV205" s="13" t="s">
        <v>87</v>
      </c>
      <c r="AW205" s="13" t="s">
        <v>34</v>
      </c>
      <c r="AX205" s="13" t="s">
        <v>83</v>
      </c>
      <c r="AY205" s="242" t="s">
        <v>124</v>
      </c>
    </row>
    <row r="206" s="2" customFormat="1" ht="24.15" customHeight="1">
      <c r="A206" s="38"/>
      <c r="B206" s="39"/>
      <c r="C206" s="218" t="s">
        <v>332</v>
      </c>
      <c r="D206" s="218" t="s">
        <v>126</v>
      </c>
      <c r="E206" s="219" t="s">
        <v>333</v>
      </c>
      <c r="F206" s="220" t="s">
        <v>334</v>
      </c>
      <c r="G206" s="221" t="s">
        <v>129</v>
      </c>
      <c r="H206" s="222">
        <v>107.64</v>
      </c>
      <c r="I206" s="223"/>
      <c r="J206" s="224">
        <f>ROUND(I206*H206,2)</f>
        <v>0</v>
      </c>
      <c r="K206" s="220" t="s">
        <v>130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131</v>
      </c>
      <c r="AT206" s="229" t="s">
        <v>126</v>
      </c>
      <c r="AU206" s="229" t="s">
        <v>87</v>
      </c>
      <c r="AY206" s="17" t="s">
        <v>124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83</v>
      </c>
      <c r="BK206" s="230">
        <f>ROUND(I206*H206,2)</f>
        <v>0</v>
      </c>
      <c r="BL206" s="17" t="s">
        <v>131</v>
      </c>
      <c r="BM206" s="229" t="s">
        <v>335</v>
      </c>
    </row>
    <row r="207" s="13" customFormat="1">
      <c r="A207" s="13"/>
      <c r="B207" s="231"/>
      <c r="C207" s="232"/>
      <c r="D207" s="233" t="s">
        <v>133</v>
      </c>
      <c r="E207" s="234" t="s">
        <v>1</v>
      </c>
      <c r="F207" s="235" t="s">
        <v>336</v>
      </c>
      <c r="G207" s="232"/>
      <c r="H207" s="236">
        <v>107.64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133</v>
      </c>
      <c r="AU207" s="242" t="s">
        <v>87</v>
      </c>
      <c r="AV207" s="13" t="s">
        <v>87</v>
      </c>
      <c r="AW207" s="13" t="s">
        <v>34</v>
      </c>
      <c r="AX207" s="13" t="s">
        <v>83</v>
      </c>
      <c r="AY207" s="242" t="s">
        <v>124</v>
      </c>
    </row>
    <row r="208" s="2" customFormat="1" ht="44.25" customHeight="1">
      <c r="A208" s="38"/>
      <c r="B208" s="39"/>
      <c r="C208" s="218" t="s">
        <v>337</v>
      </c>
      <c r="D208" s="218" t="s">
        <v>126</v>
      </c>
      <c r="E208" s="219" t="s">
        <v>338</v>
      </c>
      <c r="F208" s="220" t="s">
        <v>339</v>
      </c>
      <c r="G208" s="221" t="s">
        <v>129</v>
      </c>
      <c r="H208" s="222">
        <v>90</v>
      </c>
      <c r="I208" s="223"/>
      <c r="J208" s="224">
        <f>ROUND(I208*H208,2)</f>
        <v>0</v>
      </c>
      <c r="K208" s="220" t="s">
        <v>130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131</v>
      </c>
      <c r="AT208" s="229" t="s">
        <v>126</v>
      </c>
      <c r="AU208" s="229" t="s">
        <v>87</v>
      </c>
      <c r="AY208" s="17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131</v>
      </c>
      <c r="BM208" s="229" t="s">
        <v>340</v>
      </c>
    </row>
    <row r="209" s="13" customFormat="1">
      <c r="A209" s="13"/>
      <c r="B209" s="231"/>
      <c r="C209" s="232"/>
      <c r="D209" s="233" t="s">
        <v>133</v>
      </c>
      <c r="E209" s="234" t="s">
        <v>1</v>
      </c>
      <c r="F209" s="235" t="s">
        <v>341</v>
      </c>
      <c r="G209" s="232"/>
      <c r="H209" s="236">
        <v>90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133</v>
      </c>
      <c r="AU209" s="242" t="s">
        <v>87</v>
      </c>
      <c r="AV209" s="13" t="s">
        <v>87</v>
      </c>
      <c r="AW209" s="13" t="s">
        <v>34</v>
      </c>
      <c r="AX209" s="13" t="s">
        <v>83</v>
      </c>
      <c r="AY209" s="242" t="s">
        <v>124</v>
      </c>
    </row>
    <row r="210" s="12" customFormat="1" ht="22.8" customHeight="1">
      <c r="A210" s="12"/>
      <c r="B210" s="202"/>
      <c r="C210" s="203"/>
      <c r="D210" s="204" t="s">
        <v>77</v>
      </c>
      <c r="E210" s="216" t="s">
        <v>162</v>
      </c>
      <c r="F210" s="216" t="s">
        <v>342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SUM(P211:P252)</f>
        <v>0</v>
      </c>
      <c r="Q210" s="210"/>
      <c r="R210" s="211">
        <f>SUM(R211:R252)</f>
        <v>28.148542292999998</v>
      </c>
      <c r="S210" s="210"/>
      <c r="T210" s="212">
        <f>SUM(T211:T252)</f>
        <v>7.9320000000000004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83</v>
      </c>
      <c r="AT210" s="214" t="s">
        <v>77</v>
      </c>
      <c r="AU210" s="214" t="s">
        <v>83</v>
      </c>
      <c r="AY210" s="213" t="s">
        <v>124</v>
      </c>
      <c r="BK210" s="215">
        <f>SUM(BK211:BK252)</f>
        <v>0</v>
      </c>
    </row>
    <row r="211" s="2" customFormat="1" ht="33" customHeight="1">
      <c r="A211" s="38"/>
      <c r="B211" s="39"/>
      <c r="C211" s="218" t="s">
        <v>343</v>
      </c>
      <c r="D211" s="218" t="s">
        <v>126</v>
      </c>
      <c r="E211" s="219" t="s">
        <v>344</v>
      </c>
      <c r="F211" s="220" t="s">
        <v>345</v>
      </c>
      <c r="G211" s="221" t="s">
        <v>192</v>
      </c>
      <c r="H211" s="222">
        <v>3.8250000000000002</v>
      </c>
      <c r="I211" s="223"/>
      <c r="J211" s="224">
        <f>ROUND(I211*H211,2)</f>
        <v>0</v>
      </c>
      <c r="K211" s="220" t="s">
        <v>130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1.76</v>
      </c>
      <c r="T211" s="228">
        <f>S211*H211</f>
        <v>6.7320000000000002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131</v>
      </c>
      <c r="AT211" s="229" t="s">
        <v>126</v>
      </c>
      <c r="AU211" s="229" t="s">
        <v>87</v>
      </c>
      <c r="AY211" s="17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83</v>
      </c>
      <c r="BK211" s="230">
        <f>ROUND(I211*H211,2)</f>
        <v>0</v>
      </c>
      <c r="BL211" s="17" t="s">
        <v>131</v>
      </c>
      <c r="BM211" s="229" t="s">
        <v>346</v>
      </c>
    </row>
    <row r="212" s="13" customFormat="1">
      <c r="A212" s="13"/>
      <c r="B212" s="231"/>
      <c r="C212" s="232"/>
      <c r="D212" s="233" t="s">
        <v>133</v>
      </c>
      <c r="E212" s="234" t="s">
        <v>1</v>
      </c>
      <c r="F212" s="235" t="s">
        <v>347</v>
      </c>
      <c r="G212" s="232"/>
      <c r="H212" s="236">
        <v>3.8250000000000002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133</v>
      </c>
      <c r="AU212" s="242" t="s">
        <v>87</v>
      </c>
      <c r="AV212" s="13" t="s">
        <v>87</v>
      </c>
      <c r="AW212" s="13" t="s">
        <v>34</v>
      </c>
      <c r="AX212" s="13" t="s">
        <v>83</v>
      </c>
      <c r="AY212" s="242" t="s">
        <v>124</v>
      </c>
    </row>
    <row r="213" s="2" customFormat="1" ht="24.15" customHeight="1">
      <c r="A213" s="38"/>
      <c r="B213" s="39"/>
      <c r="C213" s="218" t="s">
        <v>348</v>
      </c>
      <c r="D213" s="218" t="s">
        <v>126</v>
      </c>
      <c r="E213" s="219" t="s">
        <v>349</v>
      </c>
      <c r="F213" s="220" t="s">
        <v>350</v>
      </c>
      <c r="G213" s="221" t="s">
        <v>351</v>
      </c>
      <c r="H213" s="222">
        <v>11</v>
      </c>
      <c r="I213" s="223"/>
      <c r="J213" s="224">
        <f>ROUND(I213*H213,2)</f>
        <v>0</v>
      </c>
      <c r="K213" s="220" t="s">
        <v>130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0.0003102</v>
      </c>
      <c r="R213" s="227">
        <f>Q213*H213</f>
        <v>0.0034122000000000002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131</v>
      </c>
      <c r="AT213" s="229" t="s">
        <v>126</v>
      </c>
      <c r="AU213" s="229" t="s">
        <v>87</v>
      </c>
      <c r="AY213" s="17" t="s">
        <v>124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83</v>
      </c>
      <c r="BK213" s="230">
        <f>ROUND(I213*H213,2)</f>
        <v>0</v>
      </c>
      <c r="BL213" s="17" t="s">
        <v>131</v>
      </c>
      <c r="BM213" s="229" t="s">
        <v>352</v>
      </c>
    </row>
    <row r="214" s="2" customFormat="1" ht="24.15" customHeight="1">
      <c r="A214" s="38"/>
      <c r="B214" s="39"/>
      <c r="C214" s="218" t="s">
        <v>353</v>
      </c>
      <c r="D214" s="218" t="s">
        <v>126</v>
      </c>
      <c r="E214" s="219" t="s">
        <v>354</v>
      </c>
      <c r="F214" s="220" t="s">
        <v>355</v>
      </c>
      <c r="G214" s="221" t="s">
        <v>351</v>
      </c>
      <c r="H214" s="222">
        <v>23.5</v>
      </c>
      <c r="I214" s="223"/>
      <c r="J214" s="224">
        <f>ROUND(I214*H214,2)</f>
        <v>0</v>
      </c>
      <c r="K214" s="220" t="s">
        <v>130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0.00049801999999999995</v>
      </c>
      <c r="R214" s="227">
        <f>Q214*H214</f>
        <v>0.011703469999999999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131</v>
      </c>
      <c r="AT214" s="229" t="s">
        <v>126</v>
      </c>
      <c r="AU214" s="229" t="s">
        <v>87</v>
      </c>
      <c r="AY214" s="17" t="s">
        <v>124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83</v>
      </c>
      <c r="BK214" s="230">
        <f>ROUND(I214*H214,2)</f>
        <v>0</v>
      </c>
      <c r="BL214" s="17" t="s">
        <v>131</v>
      </c>
      <c r="BM214" s="229" t="s">
        <v>356</v>
      </c>
    </row>
    <row r="215" s="2" customFormat="1" ht="24.15" customHeight="1">
      <c r="A215" s="38"/>
      <c r="B215" s="39"/>
      <c r="C215" s="218" t="s">
        <v>357</v>
      </c>
      <c r="D215" s="218" t="s">
        <v>126</v>
      </c>
      <c r="E215" s="219" t="s">
        <v>358</v>
      </c>
      <c r="F215" s="220" t="s">
        <v>359</v>
      </c>
      <c r="G215" s="221" t="s">
        <v>351</v>
      </c>
      <c r="H215" s="222">
        <v>130.5</v>
      </c>
      <c r="I215" s="223"/>
      <c r="J215" s="224">
        <f>ROUND(I215*H215,2)</f>
        <v>0</v>
      </c>
      <c r="K215" s="220" t="s">
        <v>130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0.0016634200000000001</v>
      </c>
      <c r="R215" s="227">
        <f>Q215*H215</f>
        <v>0.21707631000000002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131</v>
      </c>
      <c r="AT215" s="229" t="s">
        <v>126</v>
      </c>
      <c r="AU215" s="229" t="s">
        <v>87</v>
      </c>
      <c r="AY215" s="17" t="s">
        <v>124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83</v>
      </c>
      <c r="BK215" s="230">
        <f>ROUND(I215*H215,2)</f>
        <v>0</v>
      </c>
      <c r="BL215" s="17" t="s">
        <v>131</v>
      </c>
      <c r="BM215" s="229" t="s">
        <v>360</v>
      </c>
    </row>
    <row r="216" s="2" customFormat="1" ht="44.25" customHeight="1">
      <c r="A216" s="38"/>
      <c r="B216" s="39"/>
      <c r="C216" s="218" t="s">
        <v>361</v>
      </c>
      <c r="D216" s="218" t="s">
        <v>126</v>
      </c>
      <c r="E216" s="219" t="s">
        <v>362</v>
      </c>
      <c r="F216" s="220" t="s">
        <v>363</v>
      </c>
      <c r="G216" s="221" t="s">
        <v>290</v>
      </c>
      <c r="H216" s="222">
        <v>1</v>
      </c>
      <c r="I216" s="223"/>
      <c r="J216" s="224">
        <f>ROUND(I216*H216,2)</f>
        <v>0</v>
      </c>
      <c r="K216" s="220" t="s">
        <v>130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2.2558153129999998</v>
      </c>
      <c r="R216" s="227">
        <f>Q216*H216</f>
        <v>2.2558153129999998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131</v>
      </c>
      <c r="AT216" s="229" t="s">
        <v>126</v>
      </c>
      <c r="AU216" s="229" t="s">
        <v>87</v>
      </c>
      <c r="AY216" s="17" t="s">
        <v>124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83</v>
      </c>
      <c r="BK216" s="230">
        <f>ROUND(I216*H216,2)</f>
        <v>0</v>
      </c>
      <c r="BL216" s="17" t="s">
        <v>131</v>
      </c>
      <c r="BM216" s="229" t="s">
        <v>364</v>
      </c>
    </row>
    <row r="217" s="2" customFormat="1" ht="24.15" customHeight="1">
      <c r="A217" s="38"/>
      <c r="B217" s="39"/>
      <c r="C217" s="218" t="s">
        <v>156</v>
      </c>
      <c r="D217" s="218" t="s">
        <v>126</v>
      </c>
      <c r="E217" s="219" t="s">
        <v>365</v>
      </c>
      <c r="F217" s="220" t="s">
        <v>366</v>
      </c>
      <c r="G217" s="221" t="s">
        <v>290</v>
      </c>
      <c r="H217" s="222">
        <v>1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2.4194800000000001</v>
      </c>
      <c r="R217" s="227">
        <f>Q217*H217</f>
        <v>2.4194800000000001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131</v>
      </c>
      <c r="AT217" s="229" t="s">
        <v>126</v>
      </c>
      <c r="AU217" s="229" t="s">
        <v>87</v>
      </c>
      <c r="AY217" s="17" t="s">
        <v>124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83</v>
      </c>
      <c r="BK217" s="230">
        <f>ROUND(I217*H217,2)</f>
        <v>0</v>
      </c>
      <c r="BL217" s="17" t="s">
        <v>131</v>
      </c>
      <c r="BM217" s="229" t="s">
        <v>367</v>
      </c>
    </row>
    <row r="218" s="2" customFormat="1" ht="21.75" customHeight="1">
      <c r="A218" s="38"/>
      <c r="B218" s="39"/>
      <c r="C218" s="255" t="s">
        <v>368</v>
      </c>
      <c r="D218" s="255" t="s">
        <v>237</v>
      </c>
      <c r="E218" s="256" t="s">
        <v>369</v>
      </c>
      <c r="F218" s="257" t="s">
        <v>370</v>
      </c>
      <c r="G218" s="258" t="s">
        <v>290</v>
      </c>
      <c r="H218" s="259">
        <v>1</v>
      </c>
      <c r="I218" s="260"/>
      <c r="J218" s="261">
        <f>ROUND(I218*H218,2)</f>
        <v>0</v>
      </c>
      <c r="K218" s="257" t="s">
        <v>130</v>
      </c>
      <c r="L218" s="262"/>
      <c r="M218" s="263" t="s">
        <v>1</v>
      </c>
      <c r="N218" s="264" t="s">
        <v>43</v>
      </c>
      <c r="O218" s="91"/>
      <c r="P218" s="227">
        <f>O218*H218</f>
        <v>0</v>
      </c>
      <c r="Q218" s="227">
        <v>0.50600000000000001</v>
      </c>
      <c r="R218" s="227">
        <f>Q218*H218</f>
        <v>0.50600000000000001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162</v>
      </c>
      <c r="AT218" s="229" t="s">
        <v>237</v>
      </c>
      <c r="AU218" s="229" t="s">
        <v>87</v>
      </c>
      <c r="AY218" s="17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131</v>
      </c>
      <c r="BM218" s="229" t="s">
        <v>371</v>
      </c>
    </row>
    <row r="219" s="2" customFormat="1" ht="21.75" customHeight="1">
      <c r="A219" s="38"/>
      <c r="B219" s="39"/>
      <c r="C219" s="255" t="s">
        <v>372</v>
      </c>
      <c r="D219" s="255" t="s">
        <v>237</v>
      </c>
      <c r="E219" s="256" t="s">
        <v>373</v>
      </c>
      <c r="F219" s="257" t="s">
        <v>374</v>
      </c>
      <c r="G219" s="258" t="s">
        <v>290</v>
      </c>
      <c r="H219" s="259">
        <v>1</v>
      </c>
      <c r="I219" s="260"/>
      <c r="J219" s="261">
        <f>ROUND(I219*H219,2)</f>
        <v>0</v>
      </c>
      <c r="K219" s="257" t="s">
        <v>130</v>
      </c>
      <c r="L219" s="262"/>
      <c r="M219" s="263" t="s">
        <v>1</v>
      </c>
      <c r="N219" s="264" t="s">
        <v>43</v>
      </c>
      <c r="O219" s="91"/>
      <c r="P219" s="227">
        <f>O219*H219</f>
        <v>0</v>
      </c>
      <c r="Q219" s="227">
        <v>0.254</v>
      </c>
      <c r="R219" s="227">
        <f>Q219*H219</f>
        <v>0.254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162</v>
      </c>
      <c r="AT219" s="229" t="s">
        <v>237</v>
      </c>
      <c r="AU219" s="229" t="s">
        <v>87</v>
      </c>
      <c r="AY219" s="17" t="s">
        <v>124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83</v>
      </c>
      <c r="BK219" s="230">
        <f>ROUND(I219*H219,2)</f>
        <v>0</v>
      </c>
      <c r="BL219" s="17" t="s">
        <v>131</v>
      </c>
      <c r="BM219" s="229" t="s">
        <v>375</v>
      </c>
    </row>
    <row r="220" s="2" customFormat="1" ht="21.75" customHeight="1">
      <c r="A220" s="38"/>
      <c r="B220" s="39"/>
      <c r="C220" s="255" t="s">
        <v>376</v>
      </c>
      <c r="D220" s="255" t="s">
        <v>237</v>
      </c>
      <c r="E220" s="256" t="s">
        <v>377</v>
      </c>
      <c r="F220" s="257" t="s">
        <v>378</v>
      </c>
      <c r="G220" s="258" t="s">
        <v>290</v>
      </c>
      <c r="H220" s="259">
        <v>1</v>
      </c>
      <c r="I220" s="260"/>
      <c r="J220" s="261">
        <f>ROUND(I220*H220,2)</f>
        <v>0</v>
      </c>
      <c r="K220" s="257" t="s">
        <v>130</v>
      </c>
      <c r="L220" s="262"/>
      <c r="M220" s="263" t="s">
        <v>1</v>
      </c>
      <c r="N220" s="264" t="s">
        <v>43</v>
      </c>
      <c r="O220" s="91"/>
      <c r="P220" s="227">
        <f>O220*H220</f>
        <v>0</v>
      </c>
      <c r="Q220" s="227">
        <v>1.0129999999999999</v>
      </c>
      <c r="R220" s="227">
        <f>Q220*H220</f>
        <v>1.0129999999999999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162</v>
      </c>
      <c r="AT220" s="229" t="s">
        <v>237</v>
      </c>
      <c r="AU220" s="229" t="s">
        <v>87</v>
      </c>
      <c r="AY220" s="17" t="s">
        <v>124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83</v>
      </c>
      <c r="BK220" s="230">
        <f>ROUND(I220*H220,2)</f>
        <v>0</v>
      </c>
      <c r="BL220" s="17" t="s">
        <v>131</v>
      </c>
      <c r="BM220" s="229" t="s">
        <v>379</v>
      </c>
    </row>
    <row r="221" s="2" customFormat="1" ht="33" customHeight="1">
      <c r="A221" s="38"/>
      <c r="B221" s="39"/>
      <c r="C221" s="255" t="s">
        <v>380</v>
      </c>
      <c r="D221" s="255" t="s">
        <v>237</v>
      </c>
      <c r="E221" s="256" t="s">
        <v>381</v>
      </c>
      <c r="F221" s="257" t="s">
        <v>382</v>
      </c>
      <c r="G221" s="258" t="s">
        <v>290</v>
      </c>
      <c r="H221" s="259">
        <v>1</v>
      </c>
      <c r="I221" s="260"/>
      <c r="J221" s="261">
        <f>ROUND(I221*H221,2)</f>
        <v>0</v>
      </c>
      <c r="K221" s="257" t="s">
        <v>130</v>
      </c>
      <c r="L221" s="262"/>
      <c r="M221" s="263" t="s">
        <v>1</v>
      </c>
      <c r="N221" s="264" t="s">
        <v>43</v>
      </c>
      <c r="O221" s="91"/>
      <c r="P221" s="227">
        <f>O221*H221</f>
        <v>0</v>
      </c>
      <c r="Q221" s="227">
        <v>3.5099999999999998</v>
      </c>
      <c r="R221" s="227">
        <f>Q221*H221</f>
        <v>3.5099999999999998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162</v>
      </c>
      <c r="AT221" s="229" t="s">
        <v>237</v>
      </c>
      <c r="AU221" s="229" t="s">
        <v>87</v>
      </c>
      <c r="AY221" s="17" t="s">
        <v>124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83</v>
      </c>
      <c r="BK221" s="230">
        <f>ROUND(I221*H221,2)</f>
        <v>0</v>
      </c>
      <c r="BL221" s="17" t="s">
        <v>131</v>
      </c>
      <c r="BM221" s="229" t="s">
        <v>383</v>
      </c>
    </row>
    <row r="222" s="2" customFormat="1" ht="24.15" customHeight="1">
      <c r="A222" s="38"/>
      <c r="B222" s="39"/>
      <c r="C222" s="255" t="s">
        <v>384</v>
      </c>
      <c r="D222" s="255" t="s">
        <v>237</v>
      </c>
      <c r="E222" s="256" t="s">
        <v>385</v>
      </c>
      <c r="F222" s="257" t="s">
        <v>386</v>
      </c>
      <c r="G222" s="258" t="s">
        <v>290</v>
      </c>
      <c r="H222" s="259">
        <v>1</v>
      </c>
      <c r="I222" s="260"/>
      <c r="J222" s="261">
        <f>ROUND(I222*H222,2)</f>
        <v>0</v>
      </c>
      <c r="K222" s="257" t="s">
        <v>130</v>
      </c>
      <c r="L222" s="262"/>
      <c r="M222" s="263" t="s">
        <v>1</v>
      </c>
      <c r="N222" s="264" t="s">
        <v>43</v>
      </c>
      <c r="O222" s="91"/>
      <c r="P222" s="227">
        <f>O222*H222</f>
        <v>0</v>
      </c>
      <c r="Q222" s="227">
        <v>2.4169999999999998</v>
      </c>
      <c r="R222" s="227">
        <f>Q222*H222</f>
        <v>2.4169999999999998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162</v>
      </c>
      <c r="AT222" s="229" t="s">
        <v>237</v>
      </c>
      <c r="AU222" s="229" t="s">
        <v>87</v>
      </c>
      <c r="AY222" s="17" t="s">
        <v>124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131</v>
      </c>
      <c r="BM222" s="229" t="s">
        <v>387</v>
      </c>
    </row>
    <row r="223" s="2" customFormat="1" ht="24.15" customHeight="1">
      <c r="A223" s="38"/>
      <c r="B223" s="39"/>
      <c r="C223" s="255" t="s">
        <v>388</v>
      </c>
      <c r="D223" s="255" t="s">
        <v>237</v>
      </c>
      <c r="E223" s="256" t="s">
        <v>389</v>
      </c>
      <c r="F223" s="257" t="s">
        <v>390</v>
      </c>
      <c r="G223" s="258" t="s">
        <v>290</v>
      </c>
      <c r="H223" s="259">
        <v>1</v>
      </c>
      <c r="I223" s="260"/>
      <c r="J223" s="261">
        <f>ROUND(I223*H223,2)</f>
        <v>0</v>
      </c>
      <c r="K223" s="257" t="s">
        <v>130</v>
      </c>
      <c r="L223" s="262"/>
      <c r="M223" s="263" t="s">
        <v>1</v>
      </c>
      <c r="N223" s="264" t="s">
        <v>43</v>
      </c>
      <c r="O223" s="91"/>
      <c r="P223" s="227">
        <f>O223*H223</f>
        <v>0</v>
      </c>
      <c r="Q223" s="227">
        <v>0.61499999999999999</v>
      </c>
      <c r="R223" s="227">
        <f>Q223*H223</f>
        <v>0.61499999999999999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162</v>
      </c>
      <c r="AT223" s="229" t="s">
        <v>237</v>
      </c>
      <c r="AU223" s="229" t="s">
        <v>87</v>
      </c>
      <c r="AY223" s="17" t="s">
        <v>124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83</v>
      </c>
      <c r="BK223" s="230">
        <f>ROUND(I223*H223,2)</f>
        <v>0</v>
      </c>
      <c r="BL223" s="17" t="s">
        <v>131</v>
      </c>
      <c r="BM223" s="229" t="s">
        <v>391</v>
      </c>
    </row>
    <row r="224" s="2" customFormat="1" ht="24.15" customHeight="1">
      <c r="A224" s="38"/>
      <c r="B224" s="39"/>
      <c r="C224" s="255" t="s">
        <v>392</v>
      </c>
      <c r="D224" s="255" t="s">
        <v>237</v>
      </c>
      <c r="E224" s="256" t="s">
        <v>393</v>
      </c>
      <c r="F224" s="257" t="s">
        <v>394</v>
      </c>
      <c r="G224" s="258" t="s">
        <v>290</v>
      </c>
      <c r="H224" s="259">
        <v>3</v>
      </c>
      <c r="I224" s="260"/>
      <c r="J224" s="261">
        <f>ROUND(I224*H224,2)</f>
        <v>0</v>
      </c>
      <c r="K224" s="257" t="s">
        <v>130</v>
      </c>
      <c r="L224" s="262"/>
      <c r="M224" s="263" t="s">
        <v>1</v>
      </c>
      <c r="N224" s="264" t="s">
        <v>43</v>
      </c>
      <c r="O224" s="91"/>
      <c r="P224" s="227">
        <f>O224*H224</f>
        <v>0</v>
      </c>
      <c r="Q224" s="227">
        <v>0.54800000000000004</v>
      </c>
      <c r="R224" s="227">
        <f>Q224*H224</f>
        <v>1.6440000000000001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162</v>
      </c>
      <c r="AT224" s="229" t="s">
        <v>237</v>
      </c>
      <c r="AU224" s="229" t="s">
        <v>87</v>
      </c>
      <c r="AY224" s="17" t="s">
        <v>124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131</v>
      </c>
      <c r="BM224" s="229" t="s">
        <v>395</v>
      </c>
    </row>
    <row r="225" s="2" customFormat="1" ht="24.15" customHeight="1">
      <c r="A225" s="38"/>
      <c r="B225" s="39"/>
      <c r="C225" s="255" t="s">
        <v>396</v>
      </c>
      <c r="D225" s="255" t="s">
        <v>237</v>
      </c>
      <c r="E225" s="256" t="s">
        <v>397</v>
      </c>
      <c r="F225" s="257" t="s">
        <v>398</v>
      </c>
      <c r="G225" s="258" t="s">
        <v>290</v>
      </c>
      <c r="H225" s="259">
        <v>6</v>
      </c>
      <c r="I225" s="260"/>
      <c r="J225" s="261">
        <f>ROUND(I225*H225,2)</f>
        <v>0</v>
      </c>
      <c r="K225" s="257" t="s">
        <v>130</v>
      </c>
      <c r="L225" s="262"/>
      <c r="M225" s="263" t="s">
        <v>1</v>
      </c>
      <c r="N225" s="264" t="s">
        <v>43</v>
      </c>
      <c r="O225" s="91"/>
      <c r="P225" s="227">
        <f>O225*H225</f>
        <v>0</v>
      </c>
      <c r="Q225" s="227">
        <v>0.002</v>
      </c>
      <c r="R225" s="227">
        <f>Q225*H225</f>
        <v>0.012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162</v>
      </c>
      <c r="AT225" s="229" t="s">
        <v>237</v>
      </c>
      <c r="AU225" s="229" t="s">
        <v>87</v>
      </c>
      <c r="AY225" s="17" t="s">
        <v>124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83</v>
      </c>
      <c r="BK225" s="230">
        <f>ROUND(I225*H225,2)</f>
        <v>0</v>
      </c>
      <c r="BL225" s="17" t="s">
        <v>131</v>
      </c>
      <c r="BM225" s="229" t="s">
        <v>399</v>
      </c>
    </row>
    <row r="226" s="2" customFormat="1" ht="24.15" customHeight="1">
      <c r="A226" s="38"/>
      <c r="B226" s="39"/>
      <c r="C226" s="255" t="s">
        <v>400</v>
      </c>
      <c r="D226" s="255" t="s">
        <v>237</v>
      </c>
      <c r="E226" s="256" t="s">
        <v>401</v>
      </c>
      <c r="F226" s="257" t="s">
        <v>402</v>
      </c>
      <c r="G226" s="258" t="s">
        <v>290</v>
      </c>
      <c r="H226" s="259">
        <v>1</v>
      </c>
      <c r="I226" s="260"/>
      <c r="J226" s="261">
        <f>ROUND(I226*H226,2)</f>
        <v>0</v>
      </c>
      <c r="K226" s="257" t="s">
        <v>130</v>
      </c>
      <c r="L226" s="262"/>
      <c r="M226" s="263" t="s">
        <v>1</v>
      </c>
      <c r="N226" s="264" t="s">
        <v>43</v>
      </c>
      <c r="O226" s="91"/>
      <c r="P226" s="227">
        <f>O226*H226</f>
        <v>0</v>
      </c>
      <c r="Q226" s="227">
        <v>0.0030000000000000001</v>
      </c>
      <c r="R226" s="227">
        <f>Q226*H226</f>
        <v>0.0030000000000000001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162</v>
      </c>
      <c r="AT226" s="229" t="s">
        <v>237</v>
      </c>
      <c r="AU226" s="229" t="s">
        <v>87</v>
      </c>
      <c r="AY226" s="17" t="s">
        <v>124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83</v>
      </c>
      <c r="BK226" s="230">
        <f>ROUND(I226*H226,2)</f>
        <v>0</v>
      </c>
      <c r="BL226" s="17" t="s">
        <v>131</v>
      </c>
      <c r="BM226" s="229" t="s">
        <v>403</v>
      </c>
    </row>
    <row r="227" s="2" customFormat="1" ht="37.8" customHeight="1">
      <c r="A227" s="38"/>
      <c r="B227" s="39"/>
      <c r="C227" s="218" t="s">
        <v>404</v>
      </c>
      <c r="D227" s="218" t="s">
        <v>126</v>
      </c>
      <c r="E227" s="219" t="s">
        <v>405</v>
      </c>
      <c r="F227" s="220" t="s">
        <v>406</v>
      </c>
      <c r="G227" s="221" t="s">
        <v>150</v>
      </c>
      <c r="H227" s="222">
        <v>11</v>
      </c>
      <c r="I227" s="223"/>
      <c r="J227" s="224">
        <f>ROUND(I227*H227,2)</f>
        <v>0</v>
      </c>
      <c r="K227" s="220" t="s">
        <v>130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0.024240000000000001</v>
      </c>
      <c r="R227" s="227">
        <f>Q227*H227</f>
        <v>0.26663999999999999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131</v>
      </c>
      <c r="AT227" s="229" t="s">
        <v>126</v>
      </c>
      <c r="AU227" s="229" t="s">
        <v>87</v>
      </c>
      <c r="AY227" s="17" t="s">
        <v>124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131</v>
      </c>
      <c r="BM227" s="229" t="s">
        <v>407</v>
      </c>
    </row>
    <row r="228" s="15" customFormat="1">
      <c r="A228" s="15"/>
      <c r="B228" s="265"/>
      <c r="C228" s="266"/>
      <c r="D228" s="233" t="s">
        <v>133</v>
      </c>
      <c r="E228" s="267" t="s">
        <v>1</v>
      </c>
      <c r="F228" s="268" t="s">
        <v>408</v>
      </c>
      <c r="G228" s="266"/>
      <c r="H228" s="267" t="s">
        <v>1</v>
      </c>
      <c r="I228" s="269"/>
      <c r="J228" s="266"/>
      <c r="K228" s="266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133</v>
      </c>
      <c r="AU228" s="274" t="s">
        <v>87</v>
      </c>
      <c r="AV228" s="15" t="s">
        <v>83</v>
      </c>
      <c r="AW228" s="15" t="s">
        <v>34</v>
      </c>
      <c r="AX228" s="15" t="s">
        <v>78</v>
      </c>
      <c r="AY228" s="274" t="s">
        <v>124</v>
      </c>
    </row>
    <row r="229" s="15" customFormat="1">
      <c r="A229" s="15"/>
      <c r="B229" s="265"/>
      <c r="C229" s="266"/>
      <c r="D229" s="233" t="s">
        <v>133</v>
      </c>
      <c r="E229" s="267" t="s">
        <v>1</v>
      </c>
      <c r="F229" s="268" t="s">
        <v>409</v>
      </c>
      <c r="G229" s="266"/>
      <c r="H229" s="267" t="s">
        <v>1</v>
      </c>
      <c r="I229" s="269"/>
      <c r="J229" s="266"/>
      <c r="K229" s="266"/>
      <c r="L229" s="270"/>
      <c r="M229" s="271"/>
      <c r="N229" s="272"/>
      <c r="O229" s="272"/>
      <c r="P229" s="272"/>
      <c r="Q229" s="272"/>
      <c r="R229" s="272"/>
      <c r="S229" s="272"/>
      <c r="T229" s="27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4" t="s">
        <v>133</v>
      </c>
      <c r="AU229" s="274" t="s">
        <v>87</v>
      </c>
      <c r="AV229" s="15" t="s">
        <v>83</v>
      </c>
      <c r="AW229" s="15" t="s">
        <v>34</v>
      </c>
      <c r="AX229" s="15" t="s">
        <v>78</v>
      </c>
      <c r="AY229" s="274" t="s">
        <v>124</v>
      </c>
    </row>
    <row r="230" s="15" customFormat="1">
      <c r="A230" s="15"/>
      <c r="B230" s="265"/>
      <c r="C230" s="266"/>
      <c r="D230" s="233" t="s">
        <v>133</v>
      </c>
      <c r="E230" s="267" t="s">
        <v>1</v>
      </c>
      <c r="F230" s="268" t="s">
        <v>410</v>
      </c>
      <c r="G230" s="266"/>
      <c r="H230" s="267" t="s">
        <v>1</v>
      </c>
      <c r="I230" s="269"/>
      <c r="J230" s="266"/>
      <c r="K230" s="266"/>
      <c r="L230" s="270"/>
      <c r="M230" s="271"/>
      <c r="N230" s="272"/>
      <c r="O230" s="272"/>
      <c r="P230" s="272"/>
      <c r="Q230" s="272"/>
      <c r="R230" s="272"/>
      <c r="S230" s="272"/>
      <c r="T230" s="27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4" t="s">
        <v>133</v>
      </c>
      <c r="AU230" s="274" t="s">
        <v>87</v>
      </c>
      <c r="AV230" s="15" t="s">
        <v>83</v>
      </c>
      <c r="AW230" s="15" t="s">
        <v>34</v>
      </c>
      <c r="AX230" s="15" t="s">
        <v>78</v>
      </c>
      <c r="AY230" s="274" t="s">
        <v>124</v>
      </c>
    </row>
    <row r="231" s="13" customFormat="1">
      <c r="A231" s="13"/>
      <c r="B231" s="231"/>
      <c r="C231" s="232"/>
      <c r="D231" s="233" t="s">
        <v>133</v>
      </c>
      <c r="E231" s="234" t="s">
        <v>1</v>
      </c>
      <c r="F231" s="235" t="s">
        <v>180</v>
      </c>
      <c r="G231" s="232"/>
      <c r="H231" s="236">
        <v>11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133</v>
      </c>
      <c r="AU231" s="242" t="s">
        <v>87</v>
      </c>
      <c r="AV231" s="13" t="s">
        <v>87</v>
      </c>
      <c r="AW231" s="13" t="s">
        <v>34</v>
      </c>
      <c r="AX231" s="13" t="s">
        <v>83</v>
      </c>
      <c r="AY231" s="242" t="s">
        <v>124</v>
      </c>
    </row>
    <row r="232" s="2" customFormat="1" ht="37.8" customHeight="1">
      <c r="A232" s="38"/>
      <c r="B232" s="39"/>
      <c r="C232" s="218" t="s">
        <v>411</v>
      </c>
      <c r="D232" s="218" t="s">
        <v>126</v>
      </c>
      <c r="E232" s="219" t="s">
        <v>412</v>
      </c>
      <c r="F232" s="220" t="s">
        <v>413</v>
      </c>
      <c r="G232" s="221" t="s">
        <v>150</v>
      </c>
      <c r="H232" s="222">
        <v>23.5</v>
      </c>
      <c r="I232" s="223"/>
      <c r="J232" s="224">
        <f>ROUND(I232*H232,2)</f>
        <v>0</v>
      </c>
      <c r="K232" s="220" t="s">
        <v>130</v>
      </c>
      <c r="L232" s="44"/>
      <c r="M232" s="225" t="s">
        <v>1</v>
      </c>
      <c r="N232" s="226" t="s">
        <v>43</v>
      </c>
      <c r="O232" s="91"/>
      <c r="P232" s="227">
        <f>O232*H232</f>
        <v>0</v>
      </c>
      <c r="Q232" s="227">
        <v>0.034340000000000002</v>
      </c>
      <c r="R232" s="227">
        <f>Q232*H232</f>
        <v>0.8069900000000001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131</v>
      </c>
      <c r="AT232" s="229" t="s">
        <v>126</v>
      </c>
      <c r="AU232" s="229" t="s">
        <v>87</v>
      </c>
      <c r="AY232" s="17" t="s">
        <v>124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131</v>
      </c>
      <c r="BM232" s="229" t="s">
        <v>414</v>
      </c>
    </row>
    <row r="233" s="15" customFormat="1">
      <c r="A233" s="15"/>
      <c r="B233" s="265"/>
      <c r="C233" s="266"/>
      <c r="D233" s="233" t="s">
        <v>133</v>
      </c>
      <c r="E233" s="267" t="s">
        <v>1</v>
      </c>
      <c r="F233" s="268" t="s">
        <v>408</v>
      </c>
      <c r="G233" s="266"/>
      <c r="H233" s="267" t="s">
        <v>1</v>
      </c>
      <c r="I233" s="269"/>
      <c r="J233" s="266"/>
      <c r="K233" s="266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133</v>
      </c>
      <c r="AU233" s="274" t="s">
        <v>87</v>
      </c>
      <c r="AV233" s="15" t="s">
        <v>83</v>
      </c>
      <c r="AW233" s="15" t="s">
        <v>34</v>
      </c>
      <c r="AX233" s="15" t="s">
        <v>78</v>
      </c>
      <c r="AY233" s="274" t="s">
        <v>124</v>
      </c>
    </row>
    <row r="234" s="15" customFormat="1">
      <c r="A234" s="15"/>
      <c r="B234" s="265"/>
      <c r="C234" s="266"/>
      <c r="D234" s="233" t="s">
        <v>133</v>
      </c>
      <c r="E234" s="267" t="s">
        <v>1</v>
      </c>
      <c r="F234" s="268" t="s">
        <v>415</v>
      </c>
      <c r="G234" s="266"/>
      <c r="H234" s="267" t="s">
        <v>1</v>
      </c>
      <c r="I234" s="269"/>
      <c r="J234" s="266"/>
      <c r="K234" s="266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133</v>
      </c>
      <c r="AU234" s="274" t="s">
        <v>87</v>
      </c>
      <c r="AV234" s="15" t="s">
        <v>83</v>
      </c>
      <c r="AW234" s="15" t="s">
        <v>34</v>
      </c>
      <c r="AX234" s="15" t="s">
        <v>78</v>
      </c>
      <c r="AY234" s="274" t="s">
        <v>124</v>
      </c>
    </row>
    <row r="235" s="15" customFormat="1">
      <c r="A235" s="15"/>
      <c r="B235" s="265"/>
      <c r="C235" s="266"/>
      <c r="D235" s="233" t="s">
        <v>133</v>
      </c>
      <c r="E235" s="267" t="s">
        <v>1</v>
      </c>
      <c r="F235" s="268" t="s">
        <v>416</v>
      </c>
      <c r="G235" s="266"/>
      <c r="H235" s="267" t="s">
        <v>1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133</v>
      </c>
      <c r="AU235" s="274" t="s">
        <v>87</v>
      </c>
      <c r="AV235" s="15" t="s">
        <v>83</v>
      </c>
      <c r="AW235" s="15" t="s">
        <v>34</v>
      </c>
      <c r="AX235" s="15" t="s">
        <v>78</v>
      </c>
      <c r="AY235" s="274" t="s">
        <v>124</v>
      </c>
    </row>
    <row r="236" s="13" customFormat="1">
      <c r="A236" s="13"/>
      <c r="B236" s="231"/>
      <c r="C236" s="232"/>
      <c r="D236" s="233" t="s">
        <v>133</v>
      </c>
      <c r="E236" s="234" t="s">
        <v>1</v>
      </c>
      <c r="F236" s="235" t="s">
        <v>417</v>
      </c>
      <c r="G236" s="232"/>
      <c r="H236" s="236">
        <v>23.5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133</v>
      </c>
      <c r="AU236" s="242" t="s">
        <v>87</v>
      </c>
      <c r="AV236" s="13" t="s">
        <v>87</v>
      </c>
      <c r="AW236" s="13" t="s">
        <v>34</v>
      </c>
      <c r="AX236" s="13" t="s">
        <v>83</v>
      </c>
      <c r="AY236" s="242" t="s">
        <v>124</v>
      </c>
    </row>
    <row r="237" s="2" customFormat="1" ht="37.8" customHeight="1">
      <c r="A237" s="38"/>
      <c r="B237" s="39"/>
      <c r="C237" s="218" t="s">
        <v>418</v>
      </c>
      <c r="D237" s="218" t="s">
        <v>126</v>
      </c>
      <c r="E237" s="219" t="s">
        <v>419</v>
      </c>
      <c r="F237" s="220" t="s">
        <v>420</v>
      </c>
      <c r="G237" s="221" t="s">
        <v>150</v>
      </c>
      <c r="H237" s="222">
        <v>130.5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43</v>
      </c>
      <c r="O237" s="91"/>
      <c r="P237" s="227">
        <f>O237*H237</f>
        <v>0</v>
      </c>
      <c r="Q237" s="227">
        <v>0.085849999999999996</v>
      </c>
      <c r="R237" s="227">
        <f>Q237*H237</f>
        <v>11.203424999999999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131</v>
      </c>
      <c r="AT237" s="229" t="s">
        <v>126</v>
      </c>
      <c r="AU237" s="229" t="s">
        <v>87</v>
      </c>
      <c r="AY237" s="17" t="s">
        <v>124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131</v>
      </c>
      <c r="BM237" s="229" t="s">
        <v>421</v>
      </c>
    </row>
    <row r="238" s="15" customFormat="1">
      <c r="A238" s="15"/>
      <c r="B238" s="265"/>
      <c r="C238" s="266"/>
      <c r="D238" s="233" t="s">
        <v>133</v>
      </c>
      <c r="E238" s="267" t="s">
        <v>1</v>
      </c>
      <c r="F238" s="268" t="s">
        <v>408</v>
      </c>
      <c r="G238" s="266"/>
      <c r="H238" s="267" t="s">
        <v>1</v>
      </c>
      <c r="I238" s="269"/>
      <c r="J238" s="266"/>
      <c r="K238" s="266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133</v>
      </c>
      <c r="AU238" s="274" t="s">
        <v>87</v>
      </c>
      <c r="AV238" s="15" t="s">
        <v>83</v>
      </c>
      <c r="AW238" s="15" t="s">
        <v>34</v>
      </c>
      <c r="AX238" s="15" t="s">
        <v>78</v>
      </c>
      <c r="AY238" s="274" t="s">
        <v>124</v>
      </c>
    </row>
    <row r="239" s="15" customFormat="1">
      <c r="A239" s="15"/>
      <c r="B239" s="265"/>
      <c r="C239" s="266"/>
      <c r="D239" s="233" t="s">
        <v>133</v>
      </c>
      <c r="E239" s="267" t="s">
        <v>1</v>
      </c>
      <c r="F239" s="268" t="s">
        <v>410</v>
      </c>
      <c r="G239" s="266"/>
      <c r="H239" s="267" t="s">
        <v>1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133</v>
      </c>
      <c r="AU239" s="274" t="s">
        <v>87</v>
      </c>
      <c r="AV239" s="15" t="s">
        <v>83</v>
      </c>
      <c r="AW239" s="15" t="s">
        <v>34</v>
      </c>
      <c r="AX239" s="15" t="s">
        <v>78</v>
      </c>
      <c r="AY239" s="274" t="s">
        <v>124</v>
      </c>
    </row>
    <row r="240" s="15" customFormat="1">
      <c r="A240" s="15"/>
      <c r="B240" s="265"/>
      <c r="C240" s="266"/>
      <c r="D240" s="233" t="s">
        <v>133</v>
      </c>
      <c r="E240" s="267" t="s">
        <v>1</v>
      </c>
      <c r="F240" s="268" t="s">
        <v>422</v>
      </c>
      <c r="G240" s="266"/>
      <c r="H240" s="267" t="s">
        <v>1</v>
      </c>
      <c r="I240" s="269"/>
      <c r="J240" s="266"/>
      <c r="K240" s="266"/>
      <c r="L240" s="270"/>
      <c r="M240" s="271"/>
      <c r="N240" s="272"/>
      <c r="O240" s="272"/>
      <c r="P240" s="272"/>
      <c r="Q240" s="272"/>
      <c r="R240" s="272"/>
      <c r="S240" s="272"/>
      <c r="T240" s="27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4" t="s">
        <v>133</v>
      </c>
      <c r="AU240" s="274" t="s">
        <v>87</v>
      </c>
      <c r="AV240" s="15" t="s">
        <v>83</v>
      </c>
      <c r="AW240" s="15" t="s">
        <v>34</v>
      </c>
      <c r="AX240" s="15" t="s">
        <v>78</v>
      </c>
      <c r="AY240" s="274" t="s">
        <v>124</v>
      </c>
    </row>
    <row r="241" s="15" customFormat="1">
      <c r="A241" s="15"/>
      <c r="B241" s="265"/>
      <c r="C241" s="266"/>
      <c r="D241" s="233" t="s">
        <v>133</v>
      </c>
      <c r="E241" s="267" t="s">
        <v>1</v>
      </c>
      <c r="F241" s="268" t="s">
        <v>423</v>
      </c>
      <c r="G241" s="266"/>
      <c r="H241" s="267" t="s">
        <v>1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133</v>
      </c>
      <c r="AU241" s="274" t="s">
        <v>87</v>
      </c>
      <c r="AV241" s="15" t="s">
        <v>83</v>
      </c>
      <c r="AW241" s="15" t="s">
        <v>34</v>
      </c>
      <c r="AX241" s="15" t="s">
        <v>78</v>
      </c>
      <c r="AY241" s="274" t="s">
        <v>124</v>
      </c>
    </row>
    <row r="242" s="15" customFormat="1">
      <c r="A242" s="15"/>
      <c r="B242" s="265"/>
      <c r="C242" s="266"/>
      <c r="D242" s="233" t="s">
        <v>133</v>
      </c>
      <c r="E242" s="267" t="s">
        <v>1</v>
      </c>
      <c r="F242" s="268" t="s">
        <v>424</v>
      </c>
      <c r="G242" s="266"/>
      <c r="H242" s="267" t="s">
        <v>1</v>
      </c>
      <c r="I242" s="269"/>
      <c r="J242" s="266"/>
      <c r="K242" s="266"/>
      <c r="L242" s="270"/>
      <c r="M242" s="271"/>
      <c r="N242" s="272"/>
      <c r="O242" s="272"/>
      <c r="P242" s="272"/>
      <c r="Q242" s="272"/>
      <c r="R242" s="272"/>
      <c r="S242" s="272"/>
      <c r="T242" s="27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4" t="s">
        <v>133</v>
      </c>
      <c r="AU242" s="274" t="s">
        <v>87</v>
      </c>
      <c r="AV242" s="15" t="s">
        <v>83</v>
      </c>
      <c r="AW242" s="15" t="s">
        <v>34</v>
      </c>
      <c r="AX242" s="15" t="s">
        <v>78</v>
      </c>
      <c r="AY242" s="274" t="s">
        <v>124</v>
      </c>
    </row>
    <row r="243" s="13" customFormat="1">
      <c r="A243" s="13"/>
      <c r="B243" s="231"/>
      <c r="C243" s="232"/>
      <c r="D243" s="233" t="s">
        <v>133</v>
      </c>
      <c r="E243" s="234" t="s">
        <v>1</v>
      </c>
      <c r="F243" s="235" t="s">
        <v>425</v>
      </c>
      <c r="G243" s="232"/>
      <c r="H243" s="236">
        <v>130.5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133</v>
      </c>
      <c r="AU243" s="242" t="s">
        <v>87</v>
      </c>
      <c r="AV243" s="13" t="s">
        <v>87</v>
      </c>
      <c r="AW243" s="13" t="s">
        <v>34</v>
      </c>
      <c r="AX243" s="13" t="s">
        <v>83</v>
      </c>
      <c r="AY243" s="242" t="s">
        <v>124</v>
      </c>
    </row>
    <row r="244" s="2" customFormat="1" ht="16.5" customHeight="1">
      <c r="A244" s="38"/>
      <c r="B244" s="39"/>
      <c r="C244" s="218" t="s">
        <v>426</v>
      </c>
      <c r="D244" s="218" t="s">
        <v>126</v>
      </c>
      <c r="E244" s="219" t="s">
        <v>427</v>
      </c>
      <c r="F244" s="220" t="s">
        <v>428</v>
      </c>
      <c r="G244" s="221" t="s">
        <v>429</v>
      </c>
      <c r="H244" s="222">
        <v>1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430</v>
      </c>
      <c r="AT244" s="229" t="s">
        <v>126</v>
      </c>
      <c r="AU244" s="229" t="s">
        <v>87</v>
      </c>
      <c r="AY244" s="17" t="s">
        <v>124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430</v>
      </c>
      <c r="BM244" s="229" t="s">
        <v>431</v>
      </c>
    </row>
    <row r="245" s="2" customFormat="1" ht="16.5" customHeight="1">
      <c r="A245" s="38"/>
      <c r="B245" s="39"/>
      <c r="C245" s="218" t="s">
        <v>432</v>
      </c>
      <c r="D245" s="218" t="s">
        <v>126</v>
      </c>
      <c r="E245" s="219" t="s">
        <v>433</v>
      </c>
      <c r="F245" s="220" t="s">
        <v>434</v>
      </c>
      <c r="G245" s="221" t="s">
        <v>429</v>
      </c>
      <c r="H245" s="222">
        <v>10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430</v>
      </c>
      <c r="AT245" s="229" t="s">
        <v>126</v>
      </c>
      <c r="AU245" s="229" t="s">
        <v>87</v>
      </c>
      <c r="AY245" s="17" t="s">
        <v>124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83</v>
      </c>
      <c r="BK245" s="230">
        <f>ROUND(I245*H245,2)</f>
        <v>0</v>
      </c>
      <c r="BL245" s="17" t="s">
        <v>430</v>
      </c>
      <c r="BM245" s="229" t="s">
        <v>435</v>
      </c>
    </row>
    <row r="246" s="2" customFormat="1" ht="16.5" customHeight="1">
      <c r="A246" s="38"/>
      <c r="B246" s="39"/>
      <c r="C246" s="218" t="s">
        <v>436</v>
      </c>
      <c r="D246" s="218" t="s">
        <v>126</v>
      </c>
      <c r="E246" s="219" t="s">
        <v>437</v>
      </c>
      <c r="F246" s="220" t="s">
        <v>438</v>
      </c>
      <c r="G246" s="221" t="s">
        <v>439</v>
      </c>
      <c r="H246" s="222">
        <v>18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430</v>
      </c>
      <c r="AT246" s="229" t="s">
        <v>126</v>
      </c>
      <c r="AU246" s="229" t="s">
        <v>87</v>
      </c>
      <c r="AY246" s="17" t="s">
        <v>124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83</v>
      </c>
      <c r="BK246" s="230">
        <f>ROUND(I246*H246,2)</f>
        <v>0</v>
      </c>
      <c r="BL246" s="17" t="s">
        <v>430</v>
      </c>
      <c r="BM246" s="229" t="s">
        <v>440</v>
      </c>
    </row>
    <row r="247" s="2" customFormat="1" ht="16.5" customHeight="1">
      <c r="A247" s="38"/>
      <c r="B247" s="39"/>
      <c r="C247" s="218" t="s">
        <v>441</v>
      </c>
      <c r="D247" s="218" t="s">
        <v>126</v>
      </c>
      <c r="E247" s="219" t="s">
        <v>442</v>
      </c>
      <c r="F247" s="220" t="s">
        <v>443</v>
      </c>
      <c r="G247" s="221" t="s">
        <v>439</v>
      </c>
      <c r="H247" s="222">
        <v>18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43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430</v>
      </c>
      <c r="AT247" s="229" t="s">
        <v>126</v>
      </c>
      <c r="AU247" s="229" t="s">
        <v>87</v>
      </c>
      <c r="AY247" s="17" t="s">
        <v>124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83</v>
      </c>
      <c r="BK247" s="230">
        <f>ROUND(I247*H247,2)</f>
        <v>0</v>
      </c>
      <c r="BL247" s="17" t="s">
        <v>430</v>
      </c>
      <c r="BM247" s="229" t="s">
        <v>444</v>
      </c>
    </row>
    <row r="248" s="2" customFormat="1" ht="37.8" customHeight="1">
      <c r="A248" s="38"/>
      <c r="B248" s="39"/>
      <c r="C248" s="218" t="s">
        <v>445</v>
      </c>
      <c r="D248" s="218" t="s">
        <v>126</v>
      </c>
      <c r="E248" s="219" t="s">
        <v>446</v>
      </c>
      <c r="F248" s="220" t="s">
        <v>447</v>
      </c>
      <c r="G248" s="221" t="s">
        <v>290</v>
      </c>
      <c r="H248" s="222">
        <v>6</v>
      </c>
      <c r="I248" s="223"/>
      <c r="J248" s="224">
        <f>ROUND(I248*H248,2)</f>
        <v>0</v>
      </c>
      <c r="K248" s="220" t="s">
        <v>130</v>
      </c>
      <c r="L248" s="44"/>
      <c r="M248" s="225" t="s">
        <v>1</v>
      </c>
      <c r="N248" s="226" t="s">
        <v>43</v>
      </c>
      <c r="O248" s="91"/>
      <c r="P248" s="227">
        <f>O248*H248</f>
        <v>0</v>
      </c>
      <c r="Q248" s="227">
        <v>0.089999999999999997</v>
      </c>
      <c r="R248" s="227">
        <f>Q248*H248</f>
        <v>0.54000000000000004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131</v>
      </c>
      <c r="AT248" s="229" t="s">
        <v>126</v>
      </c>
      <c r="AU248" s="229" t="s">
        <v>87</v>
      </c>
      <c r="AY248" s="17" t="s">
        <v>124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83</v>
      </c>
      <c r="BK248" s="230">
        <f>ROUND(I248*H248,2)</f>
        <v>0</v>
      </c>
      <c r="BL248" s="17" t="s">
        <v>131</v>
      </c>
      <c r="BM248" s="229" t="s">
        <v>448</v>
      </c>
    </row>
    <row r="249" s="2" customFormat="1" ht="24.15" customHeight="1">
      <c r="A249" s="38"/>
      <c r="B249" s="39"/>
      <c r="C249" s="255" t="s">
        <v>449</v>
      </c>
      <c r="D249" s="255" t="s">
        <v>237</v>
      </c>
      <c r="E249" s="256" t="s">
        <v>450</v>
      </c>
      <c r="F249" s="257" t="s">
        <v>451</v>
      </c>
      <c r="G249" s="258" t="s">
        <v>290</v>
      </c>
      <c r="H249" s="259">
        <v>2</v>
      </c>
      <c r="I249" s="260"/>
      <c r="J249" s="261">
        <f>ROUND(I249*H249,2)</f>
        <v>0</v>
      </c>
      <c r="K249" s="257" t="s">
        <v>130</v>
      </c>
      <c r="L249" s="262"/>
      <c r="M249" s="263" t="s">
        <v>1</v>
      </c>
      <c r="N249" s="264" t="s">
        <v>43</v>
      </c>
      <c r="O249" s="91"/>
      <c r="P249" s="227">
        <f>O249*H249</f>
        <v>0</v>
      </c>
      <c r="Q249" s="227">
        <v>0.079000000000000001</v>
      </c>
      <c r="R249" s="227">
        <f>Q249*H249</f>
        <v>0.158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162</v>
      </c>
      <c r="AT249" s="229" t="s">
        <v>237</v>
      </c>
      <c r="AU249" s="229" t="s">
        <v>87</v>
      </c>
      <c r="AY249" s="17" t="s">
        <v>124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83</v>
      </c>
      <c r="BK249" s="230">
        <f>ROUND(I249*H249,2)</f>
        <v>0</v>
      </c>
      <c r="BL249" s="17" t="s">
        <v>131</v>
      </c>
      <c r="BM249" s="229" t="s">
        <v>452</v>
      </c>
    </row>
    <row r="250" s="2" customFormat="1" ht="16.5" customHeight="1">
      <c r="A250" s="38"/>
      <c r="B250" s="39"/>
      <c r="C250" s="255" t="s">
        <v>453</v>
      </c>
      <c r="D250" s="255" t="s">
        <v>237</v>
      </c>
      <c r="E250" s="256" t="s">
        <v>454</v>
      </c>
      <c r="F250" s="257" t="s">
        <v>455</v>
      </c>
      <c r="G250" s="258" t="s">
        <v>290</v>
      </c>
      <c r="H250" s="259">
        <v>2</v>
      </c>
      <c r="I250" s="260"/>
      <c r="J250" s="261">
        <f>ROUND(I250*H250,2)</f>
        <v>0</v>
      </c>
      <c r="K250" s="257" t="s">
        <v>130</v>
      </c>
      <c r="L250" s="262"/>
      <c r="M250" s="263" t="s">
        <v>1</v>
      </c>
      <c r="N250" s="264" t="s">
        <v>43</v>
      </c>
      <c r="O250" s="91"/>
      <c r="P250" s="227">
        <f>O250*H250</f>
        <v>0</v>
      </c>
      <c r="Q250" s="227">
        <v>0.081000000000000003</v>
      </c>
      <c r="R250" s="227">
        <f>Q250*H250</f>
        <v>0.16200000000000001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162</v>
      </c>
      <c r="AT250" s="229" t="s">
        <v>237</v>
      </c>
      <c r="AU250" s="229" t="s">
        <v>87</v>
      </c>
      <c r="AY250" s="17" t="s">
        <v>124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83</v>
      </c>
      <c r="BK250" s="230">
        <f>ROUND(I250*H250,2)</f>
        <v>0</v>
      </c>
      <c r="BL250" s="17" t="s">
        <v>131</v>
      </c>
      <c r="BM250" s="229" t="s">
        <v>456</v>
      </c>
    </row>
    <row r="251" s="2" customFormat="1" ht="24.15" customHeight="1">
      <c r="A251" s="38"/>
      <c r="B251" s="39"/>
      <c r="C251" s="255" t="s">
        <v>457</v>
      </c>
      <c r="D251" s="255" t="s">
        <v>237</v>
      </c>
      <c r="E251" s="256" t="s">
        <v>458</v>
      </c>
      <c r="F251" s="257" t="s">
        <v>459</v>
      </c>
      <c r="G251" s="258" t="s">
        <v>290</v>
      </c>
      <c r="H251" s="259">
        <v>2</v>
      </c>
      <c r="I251" s="260"/>
      <c r="J251" s="261">
        <f>ROUND(I251*H251,2)</f>
        <v>0</v>
      </c>
      <c r="K251" s="257" t="s">
        <v>130</v>
      </c>
      <c r="L251" s="262"/>
      <c r="M251" s="263" t="s">
        <v>1</v>
      </c>
      <c r="N251" s="264" t="s">
        <v>43</v>
      </c>
      <c r="O251" s="91"/>
      <c r="P251" s="227">
        <f>O251*H251</f>
        <v>0</v>
      </c>
      <c r="Q251" s="227">
        <v>0.065000000000000002</v>
      </c>
      <c r="R251" s="227">
        <f>Q251*H251</f>
        <v>0.13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162</v>
      </c>
      <c r="AT251" s="229" t="s">
        <v>237</v>
      </c>
      <c r="AU251" s="229" t="s">
        <v>87</v>
      </c>
      <c r="AY251" s="17" t="s">
        <v>124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83</v>
      </c>
      <c r="BK251" s="230">
        <f>ROUND(I251*H251,2)</f>
        <v>0</v>
      </c>
      <c r="BL251" s="17" t="s">
        <v>131</v>
      </c>
      <c r="BM251" s="229" t="s">
        <v>460</v>
      </c>
    </row>
    <row r="252" s="2" customFormat="1" ht="24.15" customHeight="1">
      <c r="A252" s="38"/>
      <c r="B252" s="39"/>
      <c r="C252" s="218" t="s">
        <v>461</v>
      </c>
      <c r="D252" s="218" t="s">
        <v>126</v>
      </c>
      <c r="E252" s="219" t="s">
        <v>462</v>
      </c>
      <c r="F252" s="220" t="s">
        <v>463</v>
      </c>
      <c r="G252" s="221" t="s">
        <v>290</v>
      </c>
      <c r="H252" s="222">
        <v>6</v>
      </c>
      <c r="I252" s="223"/>
      <c r="J252" s="224">
        <f>ROUND(I252*H252,2)</f>
        <v>0</v>
      </c>
      <c r="K252" s="220" t="s">
        <v>130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0.20000000000000001</v>
      </c>
      <c r="T252" s="228">
        <f>S252*H252</f>
        <v>1.2000000000000002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131</v>
      </c>
      <c r="AT252" s="229" t="s">
        <v>126</v>
      </c>
      <c r="AU252" s="229" t="s">
        <v>87</v>
      </c>
      <c r="AY252" s="17" t="s">
        <v>124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83</v>
      </c>
      <c r="BK252" s="230">
        <f>ROUND(I252*H252,2)</f>
        <v>0</v>
      </c>
      <c r="BL252" s="17" t="s">
        <v>131</v>
      </c>
      <c r="BM252" s="229" t="s">
        <v>464</v>
      </c>
    </row>
    <row r="253" s="12" customFormat="1" ht="22.8" customHeight="1">
      <c r="A253" s="12"/>
      <c r="B253" s="202"/>
      <c r="C253" s="203"/>
      <c r="D253" s="204" t="s">
        <v>77</v>
      </c>
      <c r="E253" s="216" t="s">
        <v>170</v>
      </c>
      <c r="F253" s="216" t="s">
        <v>465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SUM(P254:P259)</f>
        <v>0</v>
      </c>
      <c r="Q253" s="210"/>
      <c r="R253" s="211">
        <f>SUM(R254:R259)</f>
        <v>0.68417508000000005</v>
      </c>
      <c r="S253" s="210"/>
      <c r="T253" s="212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83</v>
      </c>
      <c r="AT253" s="214" t="s">
        <v>77</v>
      </c>
      <c r="AU253" s="214" t="s">
        <v>83</v>
      </c>
      <c r="AY253" s="213" t="s">
        <v>124</v>
      </c>
      <c r="BK253" s="215">
        <f>SUM(BK254:BK259)</f>
        <v>0</v>
      </c>
    </row>
    <row r="254" s="2" customFormat="1" ht="49.05" customHeight="1">
      <c r="A254" s="38"/>
      <c r="B254" s="39"/>
      <c r="C254" s="218" t="s">
        <v>466</v>
      </c>
      <c r="D254" s="218" t="s">
        <v>126</v>
      </c>
      <c r="E254" s="219" t="s">
        <v>467</v>
      </c>
      <c r="F254" s="220" t="s">
        <v>468</v>
      </c>
      <c r="G254" s="221" t="s">
        <v>150</v>
      </c>
      <c r="H254" s="222">
        <v>4</v>
      </c>
      <c r="I254" s="223"/>
      <c r="J254" s="224">
        <f>ROUND(I254*H254,2)</f>
        <v>0</v>
      </c>
      <c r="K254" s="220" t="s">
        <v>130</v>
      </c>
      <c r="L254" s="44"/>
      <c r="M254" s="225" t="s">
        <v>1</v>
      </c>
      <c r="N254" s="226" t="s">
        <v>43</v>
      </c>
      <c r="O254" s="91"/>
      <c r="P254" s="227">
        <f>O254*H254</f>
        <v>0</v>
      </c>
      <c r="Q254" s="227">
        <v>0.15539952000000001</v>
      </c>
      <c r="R254" s="227">
        <f>Q254*H254</f>
        <v>0.62159808000000005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131</v>
      </c>
      <c r="AT254" s="229" t="s">
        <v>126</v>
      </c>
      <c r="AU254" s="229" t="s">
        <v>87</v>
      </c>
      <c r="AY254" s="17" t="s">
        <v>124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83</v>
      </c>
      <c r="BK254" s="230">
        <f>ROUND(I254*H254,2)</f>
        <v>0</v>
      </c>
      <c r="BL254" s="17" t="s">
        <v>131</v>
      </c>
      <c r="BM254" s="229" t="s">
        <v>469</v>
      </c>
    </row>
    <row r="255" s="2" customFormat="1" ht="37.8" customHeight="1">
      <c r="A255" s="38"/>
      <c r="B255" s="39"/>
      <c r="C255" s="218" t="s">
        <v>470</v>
      </c>
      <c r="D255" s="218" t="s">
        <v>126</v>
      </c>
      <c r="E255" s="219" t="s">
        <v>471</v>
      </c>
      <c r="F255" s="220" t="s">
        <v>472</v>
      </c>
      <c r="G255" s="221" t="s">
        <v>150</v>
      </c>
      <c r="H255" s="222">
        <v>180</v>
      </c>
      <c r="I255" s="223"/>
      <c r="J255" s="224">
        <f>ROUND(I255*H255,2)</f>
        <v>0</v>
      </c>
      <c r="K255" s="220" t="s">
        <v>130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8.0499999999999992E-06</v>
      </c>
      <c r="R255" s="227">
        <f>Q255*H255</f>
        <v>0.0014489999999999998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131</v>
      </c>
      <c r="AT255" s="229" t="s">
        <v>126</v>
      </c>
      <c r="AU255" s="229" t="s">
        <v>87</v>
      </c>
      <c r="AY255" s="17" t="s">
        <v>124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83</v>
      </c>
      <c r="BK255" s="230">
        <f>ROUND(I255*H255,2)</f>
        <v>0</v>
      </c>
      <c r="BL255" s="17" t="s">
        <v>131</v>
      </c>
      <c r="BM255" s="229" t="s">
        <v>473</v>
      </c>
    </row>
    <row r="256" s="13" customFormat="1">
      <c r="A256" s="13"/>
      <c r="B256" s="231"/>
      <c r="C256" s="232"/>
      <c r="D256" s="233" t="s">
        <v>133</v>
      </c>
      <c r="E256" s="234" t="s">
        <v>1</v>
      </c>
      <c r="F256" s="235" t="s">
        <v>474</v>
      </c>
      <c r="G256" s="232"/>
      <c r="H256" s="236">
        <v>180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133</v>
      </c>
      <c r="AU256" s="242" t="s">
        <v>87</v>
      </c>
      <c r="AV256" s="13" t="s">
        <v>87</v>
      </c>
      <c r="AW256" s="13" t="s">
        <v>34</v>
      </c>
      <c r="AX256" s="13" t="s">
        <v>83</v>
      </c>
      <c r="AY256" s="242" t="s">
        <v>124</v>
      </c>
    </row>
    <row r="257" s="2" customFormat="1" ht="55.5" customHeight="1">
      <c r="A257" s="38"/>
      <c r="B257" s="39"/>
      <c r="C257" s="218" t="s">
        <v>475</v>
      </c>
      <c r="D257" s="218" t="s">
        <v>126</v>
      </c>
      <c r="E257" s="219" t="s">
        <v>476</v>
      </c>
      <c r="F257" s="220" t="s">
        <v>477</v>
      </c>
      <c r="G257" s="221" t="s">
        <v>150</v>
      </c>
      <c r="H257" s="222">
        <v>180</v>
      </c>
      <c r="I257" s="223"/>
      <c r="J257" s="224">
        <f>ROUND(I257*H257,2)</f>
        <v>0</v>
      </c>
      <c r="K257" s="220" t="s">
        <v>130</v>
      </c>
      <c r="L257" s="44"/>
      <c r="M257" s="225" t="s">
        <v>1</v>
      </c>
      <c r="N257" s="226" t="s">
        <v>43</v>
      </c>
      <c r="O257" s="91"/>
      <c r="P257" s="227">
        <f>O257*H257</f>
        <v>0</v>
      </c>
      <c r="Q257" s="227">
        <v>0.00033960000000000001</v>
      </c>
      <c r="R257" s="227">
        <f>Q257*H257</f>
        <v>0.061128000000000002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131</v>
      </c>
      <c r="AT257" s="229" t="s">
        <v>126</v>
      </c>
      <c r="AU257" s="229" t="s">
        <v>87</v>
      </c>
      <c r="AY257" s="17" t="s">
        <v>124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83</v>
      </c>
      <c r="BK257" s="230">
        <f>ROUND(I257*H257,2)</f>
        <v>0</v>
      </c>
      <c r="BL257" s="17" t="s">
        <v>131</v>
      </c>
      <c r="BM257" s="229" t="s">
        <v>478</v>
      </c>
    </row>
    <row r="258" s="2" customFormat="1" ht="37.8" customHeight="1">
      <c r="A258" s="38"/>
      <c r="B258" s="39"/>
      <c r="C258" s="218" t="s">
        <v>479</v>
      </c>
      <c r="D258" s="218" t="s">
        <v>126</v>
      </c>
      <c r="E258" s="219" t="s">
        <v>480</v>
      </c>
      <c r="F258" s="220" t="s">
        <v>481</v>
      </c>
      <c r="G258" s="221" t="s">
        <v>150</v>
      </c>
      <c r="H258" s="222">
        <v>180</v>
      </c>
      <c r="I258" s="223"/>
      <c r="J258" s="224">
        <f>ROUND(I258*H258,2)</f>
        <v>0</v>
      </c>
      <c r="K258" s="220" t="s">
        <v>130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131</v>
      </c>
      <c r="AT258" s="229" t="s">
        <v>126</v>
      </c>
      <c r="AU258" s="229" t="s">
        <v>87</v>
      </c>
      <c r="AY258" s="17" t="s">
        <v>124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83</v>
      </c>
      <c r="BK258" s="230">
        <f>ROUND(I258*H258,2)</f>
        <v>0</v>
      </c>
      <c r="BL258" s="17" t="s">
        <v>131</v>
      </c>
      <c r="BM258" s="229" t="s">
        <v>482</v>
      </c>
    </row>
    <row r="259" s="2" customFormat="1" ht="66.75" customHeight="1">
      <c r="A259" s="38"/>
      <c r="B259" s="39"/>
      <c r="C259" s="218" t="s">
        <v>483</v>
      </c>
      <c r="D259" s="218" t="s">
        <v>126</v>
      </c>
      <c r="E259" s="219" t="s">
        <v>484</v>
      </c>
      <c r="F259" s="220" t="s">
        <v>485</v>
      </c>
      <c r="G259" s="221" t="s">
        <v>150</v>
      </c>
      <c r="H259" s="222">
        <v>4</v>
      </c>
      <c r="I259" s="223"/>
      <c r="J259" s="224">
        <f>ROUND(I259*H259,2)</f>
        <v>0</v>
      </c>
      <c r="K259" s="220" t="s">
        <v>130</v>
      </c>
      <c r="L259" s="44"/>
      <c r="M259" s="225" t="s">
        <v>1</v>
      </c>
      <c r="N259" s="226" t="s">
        <v>43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131</v>
      </c>
      <c r="AT259" s="229" t="s">
        <v>126</v>
      </c>
      <c r="AU259" s="229" t="s">
        <v>87</v>
      </c>
      <c r="AY259" s="17" t="s">
        <v>124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83</v>
      </c>
      <c r="BK259" s="230">
        <f>ROUND(I259*H259,2)</f>
        <v>0</v>
      </c>
      <c r="BL259" s="17" t="s">
        <v>131</v>
      </c>
      <c r="BM259" s="229" t="s">
        <v>486</v>
      </c>
    </row>
    <row r="260" s="12" customFormat="1" ht="22.8" customHeight="1">
      <c r="A260" s="12"/>
      <c r="B260" s="202"/>
      <c r="C260" s="203"/>
      <c r="D260" s="204" t="s">
        <v>77</v>
      </c>
      <c r="E260" s="216" t="s">
        <v>487</v>
      </c>
      <c r="F260" s="216" t="s">
        <v>488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SUM(P261:P271)</f>
        <v>0</v>
      </c>
      <c r="Q260" s="210"/>
      <c r="R260" s="211">
        <f>SUM(R261:R271)</f>
        <v>0</v>
      </c>
      <c r="S260" s="210"/>
      <c r="T260" s="212">
        <f>SUM(T261:T271)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83</v>
      </c>
      <c r="AT260" s="214" t="s">
        <v>77</v>
      </c>
      <c r="AU260" s="214" t="s">
        <v>83</v>
      </c>
      <c r="AY260" s="213" t="s">
        <v>124</v>
      </c>
      <c r="BK260" s="215">
        <f>SUM(BK261:BK271)</f>
        <v>0</v>
      </c>
    </row>
    <row r="261" s="2" customFormat="1" ht="37.8" customHeight="1">
      <c r="A261" s="38"/>
      <c r="B261" s="39"/>
      <c r="C261" s="218" t="s">
        <v>489</v>
      </c>
      <c r="D261" s="218" t="s">
        <v>126</v>
      </c>
      <c r="E261" s="219" t="s">
        <v>490</v>
      </c>
      <c r="F261" s="220" t="s">
        <v>491</v>
      </c>
      <c r="G261" s="221" t="s">
        <v>225</v>
      </c>
      <c r="H261" s="222">
        <v>30.265999999999998</v>
      </c>
      <c r="I261" s="223"/>
      <c r="J261" s="224">
        <f>ROUND(I261*H261,2)</f>
        <v>0</v>
      </c>
      <c r="K261" s="220" t="s">
        <v>130</v>
      </c>
      <c r="L261" s="44"/>
      <c r="M261" s="225" t="s">
        <v>1</v>
      </c>
      <c r="N261" s="226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131</v>
      </c>
      <c r="AT261" s="229" t="s">
        <v>126</v>
      </c>
      <c r="AU261" s="229" t="s">
        <v>87</v>
      </c>
      <c r="AY261" s="17" t="s">
        <v>124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83</v>
      </c>
      <c r="BK261" s="230">
        <f>ROUND(I261*H261,2)</f>
        <v>0</v>
      </c>
      <c r="BL261" s="17" t="s">
        <v>131</v>
      </c>
      <c r="BM261" s="229" t="s">
        <v>492</v>
      </c>
    </row>
    <row r="262" s="13" customFormat="1">
      <c r="A262" s="13"/>
      <c r="B262" s="231"/>
      <c r="C262" s="232"/>
      <c r="D262" s="233" t="s">
        <v>133</v>
      </c>
      <c r="E262" s="234" t="s">
        <v>1</v>
      </c>
      <c r="F262" s="235" t="s">
        <v>493</v>
      </c>
      <c r="G262" s="232"/>
      <c r="H262" s="236">
        <v>6.5700000000000003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133</v>
      </c>
      <c r="AU262" s="242" t="s">
        <v>87</v>
      </c>
      <c r="AV262" s="13" t="s">
        <v>87</v>
      </c>
      <c r="AW262" s="13" t="s">
        <v>34</v>
      </c>
      <c r="AX262" s="13" t="s">
        <v>78</v>
      </c>
      <c r="AY262" s="242" t="s">
        <v>124</v>
      </c>
    </row>
    <row r="263" s="13" customFormat="1">
      <c r="A263" s="13"/>
      <c r="B263" s="231"/>
      <c r="C263" s="232"/>
      <c r="D263" s="233" t="s">
        <v>133</v>
      </c>
      <c r="E263" s="234" t="s">
        <v>1</v>
      </c>
      <c r="F263" s="235" t="s">
        <v>494</v>
      </c>
      <c r="G263" s="232"/>
      <c r="H263" s="236">
        <v>16.963999999999999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133</v>
      </c>
      <c r="AU263" s="242" t="s">
        <v>87</v>
      </c>
      <c r="AV263" s="13" t="s">
        <v>87</v>
      </c>
      <c r="AW263" s="13" t="s">
        <v>34</v>
      </c>
      <c r="AX263" s="13" t="s">
        <v>78</v>
      </c>
      <c r="AY263" s="242" t="s">
        <v>124</v>
      </c>
    </row>
    <row r="264" s="13" customFormat="1">
      <c r="A264" s="13"/>
      <c r="B264" s="231"/>
      <c r="C264" s="232"/>
      <c r="D264" s="233" t="s">
        <v>133</v>
      </c>
      <c r="E264" s="234" t="s">
        <v>1</v>
      </c>
      <c r="F264" s="235" t="s">
        <v>495</v>
      </c>
      <c r="G264" s="232"/>
      <c r="H264" s="236">
        <v>6.7320000000000002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133</v>
      </c>
      <c r="AU264" s="242" t="s">
        <v>87</v>
      </c>
      <c r="AV264" s="13" t="s">
        <v>87</v>
      </c>
      <c r="AW264" s="13" t="s">
        <v>34</v>
      </c>
      <c r="AX264" s="13" t="s">
        <v>78</v>
      </c>
      <c r="AY264" s="242" t="s">
        <v>124</v>
      </c>
    </row>
    <row r="265" s="14" customFormat="1">
      <c r="A265" s="14"/>
      <c r="B265" s="243"/>
      <c r="C265" s="244"/>
      <c r="D265" s="233" t="s">
        <v>133</v>
      </c>
      <c r="E265" s="245" t="s">
        <v>1</v>
      </c>
      <c r="F265" s="246" t="s">
        <v>169</v>
      </c>
      <c r="G265" s="244"/>
      <c r="H265" s="247">
        <v>30.265999999999998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133</v>
      </c>
      <c r="AU265" s="253" t="s">
        <v>87</v>
      </c>
      <c r="AV265" s="14" t="s">
        <v>131</v>
      </c>
      <c r="AW265" s="14" t="s">
        <v>34</v>
      </c>
      <c r="AX265" s="14" t="s">
        <v>83</v>
      </c>
      <c r="AY265" s="253" t="s">
        <v>124</v>
      </c>
    </row>
    <row r="266" s="2" customFormat="1" ht="49.05" customHeight="1">
      <c r="A266" s="38"/>
      <c r="B266" s="39"/>
      <c r="C266" s="218" t="s">
        <v>496</v>
      </c>
      <c r="D266" s="218" t="s">
        <v>126</v>
      </c>
      <c r="E266" s="219" t="s">
        <v>497</v>
      </c>
      <c r="F266" s="220" t="s">
        <v>498</v>
      </c>
      <c r="G266" s="221" t="s">
        <v>225</v>
      </c>
      <c r="H266" s="222">
        <v>272.39400000000001</v>
      </c>
      <c r="I266" s="223"/>
      <c r="J266" s="224">
        <f>ROUND(I266*H266,2)</f>
        <v>0</v>
      </c>
      <c r="K266" s="220" t="s">
        <v>130</v>
      </c>
      <c r="L266" s="44"/>
      <c r="M266" s="225" t="s">
        <v>1</v>
      </c>
      <c r="N266" s="226" t="s">
        <v>43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131</v>
      </c>
      <c r="AT266" s="229" t="s">
        <v>126</v>
      </c>
      <c r="AU266" s="229" t="s">
        <v>87</v>
      </c>
      <c r="AY266" s="17" t="s">
        <v>124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83</v>
      </c>
      <c r="BK266" s="230">
        <f>ROUND(I266*H266,2)</f>
        <v>0</v>
      </c>
      <c r="BL266" s="17" t="s">
        <v>131</v>
      </c>
      <c r="BM266" s="229" t="s">
        <v>499</v>
      </c>
    </row>
    <row r="267" s="13" customFormat="1">
      <c r="A267" s="13"/>
      <c r="B267" s="231"/>
      <c r="C267" s="232"/>
      <c r="D267" s="233" t="s">
        <v>133</v>
      </c>
      <c r="E267" s="234" t="s">
        <v>1</v>
      </c>
      <c r="F267" s="235" t="s">
        <v>500</v>
      </c>
      <c r="G267" s="232"/>
      <c r="H267" s="236">
        <v>272.39400000000001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133</v>
      </c>
      <c r="AU267" s="242" t="s">
        <v>87</v>
      </c>
      <c r="AV267" s="13" t="s">
        <v>87</v>
      </c>
      <c r="AW267" s="13" t="s">
        <v>34</v>
      </c>
      <c r="AX267" s="13" t="s">
        <v>83</v>
      </c>
      <c r="AY267" s="242" t="s">
        <v>124</v>
      </c>
    </row>
    <row r="268" s="2" customFormat="1" ht="24.15" customHeight="1">
      <c r="A268" s="38"/>
      <c r="B268" s="39"/>
      <c r="C268" s="218" t="s">
        <v>501</v>
      </c>
      <c r="D268" s="218" t="s">
        <v>126</v>
      </c>
      <c r="E268" s="219" t="s">
        <v>502</v>
      </c>
      <c r="F268" s="220" t="s">
        <v>503</v>
      </c>
      <c r="G268" s="221" t="s">
        <v>225</v>
      </c>
      <c r="H268" s="222">
        <v>30.265999999999998</v>
      </c>
      <c r="I268" s="223"/>
      <c r="J268" s="224">
        <f>ROUND(I268*H268,2)</f>
        <v>0</v>
      </c>
      <c r="K268" s="220" t="s">
        <v>130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131</v>
      </c>
      <c r="AT268" s="229" t="s">
        <v>126</v>
      </c>
      <c r="AU268" s="229" t="s">
        <v>87</v>
      </c>
      <c r="AY268" s="17" t="s">
        <v>124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131</v>
      </c>
      <c r="BM268" s="229" t="s">
        <v>504</v>
      </c>
    </row>
    <row r="269" s="2" customFormat="1" ht="44.25" customHeight="1">
      <c r="A269" s="38"/>
      <c r="B269" s="39"/>
      <c r="C269" s="218" t="s">
        <v>505</v>
      </c>
      <c r="D269" s="254" t="s">
        <v>126</v>
      </c>
      <c r="E269" s="219" t="s">
        <v>506</v>
      </c>
      <c r="F269" s="220" t="s">
        <v>507</v>
      </c>
      <c r="G269" s="221" t="s">
        <v>225</v>
      </c>
      <c r="H269" s="222">
        <v>6.7320000000000002</v>
      </c>
      <c r="I269" s="223"/>
      <c r="J269" s="224">
        <f>ROUND(I269*H269,2)</f>
        <v>0</v>
      </c>
      <c r="K269" s="220" t="s">
        <v>226</v>
      </c>
      <c r="L269" s="44"/>
      <c r="M269" s="225" t="s">
        <v>1</v>
      </c>
      <c r="N269" s="226" t="s">
        <v>43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131</v>
      </c>
      <c r="AT269" s="229" t="s">
        <v>126</v>
      </c>
      <c r="AU269" s="229" t="s">
        <v>87</v>
      </c>
      <c r="AY269" s="17" t="s">
        <v>124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83</v>
      </c>
      <c r="BK269" s="230">
        <f>ROUND(I269*H269,2)</f>
        <v>0</v>
      </c>
      <c r="BL269" s="17" t="s">
        <v>131</v>
      </c>
      <c r="BM269" s="229" t="s">
        <v>508</v>
      </c>
    </row>
    <row r="270" s="2" customFormat="1" ht="44.25" customHeight="1">
      <c r="A270" s="38"/>
      <c r="B270" s="39"/>
      <c r="C270" s="218" t="s">
        <v>509</v>
      </c>
      <c r="D270" s="254" t="s">
        <v>126</v>
      </c>
      <c r="E270" s="219" t="s">
        <v>510</v>
      </c>
      <c r="F270" s="220" t="s">
        <v>511</v>
      </c>
      <c r="G270" s="221" t="s">
        <v>225</v>
      </c>
      <c r="H270" s="222">
        <v>16.963999999999999</v>
      </c>
      <c r="I270" s="223"/>
      <c r="J270" s="224">
        <f>ROUND(I270*H270,2)</f>
        <v>0</v>
      </c>
      <c r="K270" s="220" t="s">
        <v>226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131</v>
      </c>
      <c r="AT270" s="229" t="s">
        <v>126</v>
      </c>
      <c r="AU270" s="229" t="s">
        <v>87</v>
      </c>
      <c r="AY270" s="17" t="s">
        <v>124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83</v>
      </c>
      <c r="BK270" s="230">
        <f>ROUND(I270*H270,2)</f>
        <v>0</v>
      </c>
      <c r="BL270" s="17" t="s">
        <v>131</v>
      </c>
      <c r="BM270" s="229" t="s">
        <v>512</v>
      </c>
    </row>
    <row r="271" s="2" customFormat="1" ht="44.25" customHeight="1">
      <c r="A271" s="38"/>
      <c r="B271" s="39"/>
      <c r="C271" s="218" t="s">
        <v>513</v>
      </c>
      <c r="D271" s="254" t="s">
        <v>126</v>
      </c>
      <c r="E271" s="219" t="s">
        <v>514</v>
      </c>
      <c r="F271" s="220" t="s">
        <v>224</v>
      </c>
      <c r="G271" s="221" t="s">
        <v>225</v>
      </c>
      <c r="H271" s="222">
        <v>6.5700000000000003</v>
      </c>
      <c r="I271" s="223"/>
      <c r="J271" s="224">
        <f>ROUND(I271*H271,2)</f>
        <v>0</v>
      </c>
      <c r="K271" s="220" t="s">
        <v>226</v>
      </c>
      <c r="L271" s="44"/>
      <c r="M271" s="225" t="s">
        <v>1</v>
      </c>
      <c r="N271" s="226" t="s">
        <v>43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131</v>
      </c>
      <c r="AT271" s="229" t="s">
        <v>126</v>
      </c>
      <c r="AU271" s="229" t="s">
        <v>87</v>
      </c>
      <c r="AY271" s="17" t="s">
        <v>124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83</v>
      </c>
      <c r="BK271" s="230">
        <f>ROUND(I271*H271,2)</f>
        <v>0</v>
      </c>
      <c r="BL271" s="17" t="s">
        <v>131</v>
      </c>
      <c r="BM271" s="229" t="s">
        <v>515</v>
      </c>
    </row>
    <row r="272" s="12" customFormat="1" ht="22.8" customHeight="1">
      <c r="A272" s="12"/>
      <c r="B272" s="202"/>
      <c r="C272" s="203"/>
      <c r="D272" s="204" t="s">
        <v>77</v>
      </c>
      <c r="E272" s="216" t="s">
        <v>516</v>
      </c>
      <c r="F272" s="216" t="s">
        <v>517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P273</f>
        <v>0</v>
      </c>
      <c r="Q272" s="210"/>
      <c r="R272" s="211">
        <f>R273</f>
        <v>0</v>
      </c>
      <c r="S272" s="210"/>
      <c r="T272" s="212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83</v>
      </c>
      <c r="AT272" s="214" t="s">
        <v>77</v>
      </c>
      <c r="AU272" s="214" t="s">
        <v>83</v>
      </c>
      <c r="AY272" s="213" t="s">
        <v>124</v>
      </c>
      <c r="BK272" s="215">
        <f>BK273</f>
        <v>0</v>
      </c>
    </row>
    <row r="273" s="2" customFormat="1" ht="49.05" customHeight="1">
      <c r="A273" s="38"/>
      <c r="B273" s="39"/>
      <c r="C273" s="218" t="s">
        <v>518</v>
      </c>
      <c r="D273" s="218" t="s">
        <v>126</v>
      </c>
      <c r="E273" s="219" t="s">
        <v>519</v>
      </c>
      <c r="F273" s="220" t="s">
        <v>520</v>
      </c>
      <c r="G273" s="221" t="s">
        <v>225</v>
      </c>
      <c r="H273" s="222">
        <v>107.599</v>
      </c>
      <c r="I273" s="223"/>
      <c r="J273" s="224">
        <f>ROUND(I273*H273,2)</f>
        <v>0</v>
      </c>
      <c r="K273" s="220" t="s">
        <v>130</v>
      </c>
      <c r="L273" s="44"/>
      <c r="M273" s="275" t="s">
        <v>1</v>
      </c>
      <c r="N273" s="276" t="s">
        <v>43</v>
      </c>
      <c r="O273" s="277"/>
      <c r="P273" s="278">
        <f>O273*H273</f>
        <v>0</v>
      </c>
      <c r="Q273" s="278">
        <v>0</v>
      </c>
      <c r="R273" s="278">
        <f>Q273*H273</f>
        <v>0</v>
      </c>
      <c r="S273" s="278">
        <v>0</v>
      </c>
      <c r="T273" s="27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131</v>
      </c>
      <c r="AT273" s="229" t="s">
        <v>126</v>
      </c>
      <c r="AU273" s="229" t="s">
        <v>87</v>
      </c>
      <c r="AY273" s="17" t="s">
        <v>124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83</v>
      </c>
      <c r="BK273" s="230">
        <f>ROUND(I273*H273,2)</f>
        <v>0</v>
      </c>
      <c r="BL273" s="17" t="s">
        <v>131</v>
      </c>
      <c r="BM273" s="229" t="s">
        <v>521</v>
      </c>
    </row>
    <row r="274" s="2" customFormat="1" ht="6.96" customHeight="1">
      <c r="A274" s="38"/>
      <c r="B274" s="66"/>
      <c r="C274" s="67"/>
      <c r="D274" s="67"/>
      <c r="E274" s="67"/>
      <c r="F274" s="67"/>
      <c r="G274" s="67"/>
      <c r="H274" s="67"/>
      <c r="I274" s="67"/>
      <c r="J274" s="67"/>
      <c r="K274" s="67"/>
      <c r="L274" s="44"/>
      <c r="M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</sheetData>
  <sheetProtection sheet="1" autoFilter="0" formatColumns="0" formatRows="0" objects="1" scenarios="1" spinCount="100000" saltValue="75H+yfcD45yZSHCbnGJyDuaaJSrd3fqO8M4GaMm4GuFtLWM9HT8mfz5yMN7g8gYfsfIVy14yORUGWmrfPaBoiA==" hashValue="srVMmou/U4P+QBmaUXpkbvrlHcbLkXFgmje/jDe/6wjlNnt6bHHP0ZdcmdY6gXLCbHWAlePfL6Ntg6lCrVosrw==" algorithmName="SHA-512" password="CC35"/>
  <autoFilter ref="C125:K27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 , ul. Havlíčkova - bezvýkopová oprava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ROUND((SUM(BE124:BE152)),  2)</f>
        <v>0</v>
      </c>
      <c r="G33" s="38"/>
      <c r="H33" s="38"/>
      <c r="I33" s="155">
        <v>0.20999999999999999</v>
      </c>
      <c r="J33" s="154">
        <f>ROUND(((SUM(BE124:BE152))*I33),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ROUND((SUM(BF124:BF152)),  2)</f>
        <v>0</v>
      </c>
      <c r="G34" s="38"/>
      <c r="H34" s="38"/>
      <c r="I34" s="155">
        <v>0.12</v>
      </c>
      <c r="J34" s="154">
        <f>ROUND(((SUM(BF124:BF152))*I34),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 , ul. Havlíčkova - bezvýkopová oprava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32" t="s">
        <v>22</v>
      </c>
      <c r="J89" s="79" t="str">
        <f>IF(J12="","",J12)</f>
        <v>16. 2. 2024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Leona Šaldová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523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524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525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524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526</v>
      </c>
      <c r="E101" s="182"/>
      <c r="F101" s="182"/>
      <c r="G101" s="182"/>
      <c r="H101" s="182"/>
      <c r="I101" s="182"/>
      <c r="J101" s="183">
        <f>J136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524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527</v>
      </c>
      <c r="E103" s="182"/>
      <c r="F103" s="182"/>
      <c r="G103" s="182"/>
      <c r="H103" s="182"/>
      <c r="I103" s="182"/>
      <c r="J103" s="183">
        <f>J144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524</v>
      </c>
      <c r="E104" s="188"/>
      <c r="F104" s="188"/>
      <c r="G104" s="188"/>
      <c r="H104" s="188"/>
      <c r="I104" s="188"/>
      <c r="J104" s="189">
        <f>J145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Pardubice , ul. Havlíčkova - bezvýkopová oprava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Pardubice</v>
      </c>
      <c r="G118" s="40"/>
      <c r="H118" s="40"/>
      <c r="I118" s="32" t="s">
        <v>22</v>
      </c>
      <c r="J118" s="79" t="str">
        <f>IF(J12="","",J12)</f>
        <v>16. 2. 2024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31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Leona Šaldová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110</v>
      </c>
      <c r="D123" s="194" t="s">
        <v>63</v>
      </c>
      <c r="E123" s="194" t="s">
        <v>59</v>
      </c>
      <c r="F123" s="194" t="s">
        <v>60</v>
      </c>
      <c r="G123" s="194" t="s">
        <v>111</v>
      </c>
      <c r="H123" s="194" t="s">
        <v>112</v>
      </c>
      <c r="I123" s="194" t="s">
        <v>113</v>
      </c>
      <c r="J123" s="194" t="s">
        <v>96</v>
      </c>
      <c r="K123" s="195" t="s">
        <v>114</v>
      </c>
      <c r="L123" s="196"/>
      <c r="M123" s="100" t="s">
        <v>1</v>
      </c>
      <c r="N123" s="101" t="s">
        <v>42</v>
      </c>
      <c r="O123" s="101" t="s">
        <v>115</v>
      </c>
      <c r="P123" s="101" t="s">
        <v>116</v>
      </c>
      <c r="Q123" s="101" t="s">
        <v>117</v>
      </c>
      <c r="R123" s="101" t="s">
        <v>118</v>
      </c>
      <c r="S123" s="101" t="s">
        <v>119</v>
      </c>
      <c r="T123" s="102" t="s">
        <v>120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P125+P130+P136+P144</f>
        <v>0</v>
      </c>
      <c r="Q124" s="104"/>
      <c r="R124" s="199">
        <f>R125+R130+R136+R144</f>
        <v>0</v>
      </c>
      <c r="S124" s="104"/>
      <c r="T124" s="200">
        <f>T125+T130+T136+T144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98</v>
      </c>
      <c r="BK124" s="201">
        <f>BK125+BK130+BK136+BK144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528</v>
      </c>
      <c r="F125" s="205" t="s">
        <v>529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77</v>
      </c>
      <c r="AU125" s="214" t="s">
        <v>78</v>
      </c>
      <c r="AY125" s="213" t="s">
        <v>124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530</v>
      </c>
      <c r="F126" s="216" t="s">
        <v>531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77</v>
      </c>
      <c r="AU126" s="214" t="s">
        <v>83</v>
      </c>
      <c r="AY126" s="213" t="s">
        <v>124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83</v>
      </c>
      <c r="D127" s="218" t="s">
        <v>126</v>
      </c>
      <c r="E127" s="219" t="s">
        <v>532</v>
      </c>
      <c r="F127" s="220" t="s">
        <v>533</v>
      </c>
      <c r="G127" s="221" t="s">
        <v>429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131</v>
      </c>
      <c r="AT127" s="229" t="s">
        <v>126</v>
      </c>
      <c r="AU127" s="229" t="s">
        <v>87</v>
      </c>
      <c r="AY127" s="17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131</v>
      </c>
      <c r="BM127" s="229" t="s">
        <v>87</v>
      </c>
    </row>
    <row r="128" s="2" customFormat="1" ht="16.5" customHeight="1">
      <c r="A128" s="38"/>
      <c r="B128" s="39"/>
      <c r="C128" s="218" t="s">
        <v>87</v>
      </c>
      <c r="D128" s="218" t="s">
        <v>126</v>
      </c>
      <c r="E128" s="219" t="s">
        <v>534</v>
      </c>
      <c r="F128" s="220" t="s">
        <v>535</v>
      </c>
      <c r="G128" s="221" t="s">
        <v>429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131</v>
      </c>
      <c r="AT128" s="229" t="s">
        <v>126</v>
      </c>
      <c r="AU128" s="229" t="s">
        <v>87</v>
      </c>
      <c r="AY128" s="17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131</v>
      </c>
      <c r="BM128" s="229" t="s">
        <v>131</v>
      </c>
    </row>
    <row r="129" s="2" customFormat="1" ht="16.5" customHeight="1">
      <c r="A129" s="38"/>
      <c r="B129" s="39"/>
      <c r="C129" s="218" t="s">
        <v>138</v>
      </c>
      <c r="D129" s="218" t="s">
        <v>126</v>
      </c>
      <c r="E129" s="219" t="s">
        <v>536</v>
      </c>
      <c r="F129" s="220" t="s">
        <v>537</v>
      </c>
      <c r="G129" s="221" t="s">
        <v>429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131</v>
      </c>
      <c r="AT129" s="229" t="s">
        <v>126</v>
      </c>
      <c r="AU129" s="229" t="s">
        <v>87</v>
      </c>
      <c r="AY129" s="17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131</v>
      </c>
      <c r="BM129" s="229" t="s">
        <v>152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538</v>
      </c>
      <c r="F130" s="205" t="s">
        <v>539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77</v>
      </c>
      <c r="AU130" s="214" t="s">
        <v>78</v>
      </c>
      <c r="AY130" s="213" t="s">
        <v>124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530</v>
      </c>
      <c r="F131" s="216" t="s">
        <v>531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77</v>
      </c>
      <c r="AU131" s="214" t="s">
        <v>83</v>
      </c>
      <c r="AY131" s="213" t="s">
        <v>124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131</v>
      </c>
      <c r="D132" s="218" t="s">
        <v>126</v>
      </c>
      <c r="E132" s="219" t="s">
        <v>540</v>
      </c>
      <c r="F132" s="220" t="s">
        <v>541</v>
      </c>
      <c r="G132" s="221" t="s">
        <v>429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131</v>
      </c>
      <c r="AT132" s="229" t="s">
        <v>126</v>
      </c>
      <c r="AU132" s="229" t="s">
        <v>87</v>
      </c>
      <c r="AY132" s="17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131</v>
      </c>
      <c r="BM132" s="229" t="s">
        <v>162</v>
      </c>
    </row>
    <row r="133" s="2" customFormat="1">
      <c r="A133" s="38"/>
      <c r="B133" s="39"/>
      <c r="C133" s="40"/>
      <c r="D133" s="233" t="s">
        <v>542</v>
      </c>
      <c r="E133" s="40"/>
      <c r="F133" s="280" t="s">
        <v>543</v>
      </c>
      <c r="G133" s="40"/>
      <c r="H133" s="40"/>
      <c r="I133" s="281"/>
      <c r="J133" s="40"/>
      <c r="K133" s="40"/>
      <c r="L133" s="44"/>
      <c r="M133" s="282"/>
      <c r="N133" s="28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542</v>
      </c>
      <c r="AU133" s="17" t="s">
        <v>87</v>
      </c>
    </row>
    <row r="134" s="2" customFormat="1" ht="33" customHeight="1">
      <c r="A134" s="38"/>
      <c r="B134" s="39"/>
      <c r="C134" s="218" t="s">
        <v>147</v>
      </c>
      <c r="D134" s="218" t="s">
        <v>126</v>
      </c>
      <c r="E134" s="219" t="s">
        <v>544</v>
      </c>
      <c r="F134" s="220" t="s">
        <v>545</v>
      </c>
      <c r="G134" s="221" t="s">
        <v>429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131</v>
      </c>
      <c r="AT134" s="229" t="s">
        <v>126</v>
      </c>
      <c r="AU134" s="229" t="s">
        <v>87</v>
      </c>
      <c r="AY134" s="17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131</v>
      </c>
      <c r="BM134" s="229" t="s">
        <v>175</v>
      </c>
    </row>
    <row r="135" s="2" customFormat="1">
      <c r="A135" s="38"/>
      <c r="B135" s="39"/>
      <c r="C135" s="40"/>
      <c r="D135" s="233" t="s">
        <v>542</v>
      </c>
      <c r="E135" s="40"/>
      <c r="F135" s="280" t="s">
        <v>546</v>
      </c>
      <c r="G135" s="40"/>
      <c r="H135" s="40"/>
      <c r="I135" s="281"/>
      <c r="J135" s="40"/>
      <c r="K135" s="40"/>
      <c r="L135" s="44"/>
      <c r="M135" s="282"/>
      <c r="N135" s="28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542</v>
      </c>
      <c r="AU135" s="17" t="s">
        <v>87</v>
      </c>
    </row>
    <row r="136" s="12" customFormat="1" ht="25.92" customHeight="1">
      <c r="A136" s="12"/>
      <c r="B136" s="202"/>
      <c r="C136" s="203"/>
      <c r="D136" s="204" t="s">
        <v>77</v>
      </c>
      <c r="E136" s="205" t="s">
        <v>547</v>
      </c>
      <c r="F136" s="205" t="s">
        <v>548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83</v>
      </c>
      <c r="AT136" s="214" t="s">
        <v>77</v>
      </c>
      <c r="AU136" s="214" t="s">
        <v>78</v>
      </c>
      <c r="AY136" s="213" t="s">
        <v>124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77</v>
      </c>
      <c r="E137" s="216" t="s">
        <v>530</v>
      </c>
      <c r="F137" s="216" t="s">
        <v>531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0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77</v>
      </c>
      <c r="AU137" s="214" t="s">
        <v>83</v>
      </c>
      <c r="AY137" s="213" t="s">
        <v>124</v>
      </c>
      <c r="BK137" s="215">
        <f>SUM(BK138:BK143)</f>
        <v>0</v>
      </c>
    </row>
    <row r="138" s="2" customFormat="1" ht="33" customHeight="1">
      <c r="A138" s="38"/>
      <c r="B138" s="39"/>
      <c r="C138" s="218" t="s">
        <v>162</v>
      </c>
      <c r="D138" s="218" t="s">
        <v>126</v>
      </c>
      <c r="E138" s="219" t="s">
        <v>549</v>
      </c>
      <c r="F138" s="220" t="s">
        <v>550</v>
      </c>
      <c r="G138" s="221" t="s">
        <v>429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131</v>
      </c>
      <c r="AT138" s="229" t="s">
        <v>126</v>
      </c>
      <c r="AU138" s="229" t="s">
        <v>87</v>
      </c>
      <c r="AY138" s="17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131</v>
      </c>
      <c r="BM138" s="229" t="s">
        <v>8</v>
      </c>
    </row>
    <row r="139" s="2" customFormat="1" ht="44.25" customHeight="1">
      <c r="A139" s="38"/>
      <c r="B139" s="39"/>
      <c r="C139" s="218" t="s">
        <v>170</v>
      </c>
      <c r="D139" s="218" t="s">
        <v>126</v>
      </c>
      <c r="E139" s="219" t="s">
        <v>551</v>
      </c>
      <c r="F139" s="220" t="s">
        <v>552</v>
      </c>
      <c r="G139" s="221" t="s">
        <v>429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131</v>
      </c>
      <c r="AT139" s="229" t="s">
        <v>126</v>
      </c>
      <c r="AU139" s="229" t="s">
        <v>87</v>
      </c>
      <c r="AY139" s="17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131</v>
      </c>
      <c r="BM139" s="229" t="s">
        <v>194</v>
      </c>
    </row>
    <row r="140" s="2" customFormat="1" ht="44.25" customHeight="1">
      <c r="A140" s="38"/>
      <c r="B140" s="39"/>
      <c r="C140" s="218" t="s">
        <v>201</v>
      </c>
      <c r="D140" s="218" t="s">
        <v>126</v>
      </c>
      <c r="E140" s="219" t="s">
        <v>553</v>
      </c>
      <c r="F140" s="220" t="s">
        <v>554</v>
      </c>
      <c r="G140" s="221" t="s">
        <v>429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131</v>
      </c>
      <c r="AT140" s="229" t="s">
        <v>126</v>
      </c>
      <c r="AU140" s="229" t="s">
        <v>87</v>
      </c>
      <c r="AY140" s="17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131</v>
      </c>
      <c r="BM140" s="229" t="s">
        <v>205</v>
      </c>
    </row>
    <row r="141" s="2" customFormat="1" ht="24.15" customHeight="1">
      <c r="A141" s="38"/>
      <c r="B141" s="39"/>
      <c r="C141" s="218" t="s">
        <v>214</v>
      </c>
      <c r="D141" s="218" t="s">
        <v>126</v>
      </c>
      <c r="E141" s="219" t="s">
        <v>555</v>
      </c>
      <c r="F141" s="220" t="s">
        <v>556</v>
      </c>
      <c r="G141" s="221" t="s">
        <v>429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87</v>
      </c>
      <c r="AY141" s="17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131</v>
      </c>
      <c r="BM141" s="229" t="s">
        <v>214</v>
      </c>
    </row>
    <row r="142" s="2" customFormat="1">
      <c r="A142" s="38"/>
      <c r="B142" s="39"/>
      <c r="C142" s="40"/>
      <c r="D142" s="233" t="s">
        <v>542</v>
      </c>
      <c r="E142" s="40"/>
      <c r="F142" s="280" t="s">
        <v>557</v>
      </c>
      <c r="G142" s="40"/>
      <c r="H142" s="40"/>
      <c r="I142" s="281"/>
      <c r="J142" s="40"/>
      <c r="K142" s="40"/>
      <c r="L142" s="44"/>
      <c r="M142" s="282"/>
      <c r="N142" s="28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542</v>
      </c>
      <c r="AU142" s="17" t="s">
        <v>87</v>
      </c>
    </row>
    <row r="143" s="2" customFormat="1" ht="298.05" customHeight="1">
      <c r="A143" s="38"/>
      <c r="B143" s="39"/>
      <c r="C143" s="218" t="s">
        <v>245</v>
      </c>
      <c r="D143" s="218" t="s">
        <v>126</v>
      </c>
      <c r="E143" s="219" t="s">
        <v>558</v>
      </c>
      <c r="F143" s="220" t="s">
        <v>559</v>
      </c>
      <c r="G143" s="221" t="s">
        <v>429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131</v>
      </c>
      <c r="AT143" s="229" t="s">
        <v>126</v>
      </c>
      <c r="AU143" s="229" t="s">
        <v>87</v>
      </c>
      <c r="AY143" s="17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131</v>
      </c>
      <c r="BM143" s="229" t="s">
        <v>222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560</v>
      </c>
      <c r="F144" s="205" t="s">
        <v>561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77</v>
      </c>
      <c r="AU144" s="214" t="s">
        <v>78</v>
      </c>
      <c r="AY144" s="213" t="s">
        <v>124</v>
      </c>
      <c r="BK144" s="215">
        <f>BK145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6" t="s">
        <v>530</v>
      </c>
      <c r="F145" s="216" t="s">
        <v>531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SUM(P146:P152)</f>
        <v>0</v>
      </c>
      <c r="Q145" s="210"/>
      <c r="R145" s="211">
        <f>SUM(R146:R152)</f>
        <v>0</v>
      </c>
      <c r="S145" s="210"/>
      <c r="T145" s="212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77</v>
      </c>
      <c r="AU145" s="214" t="s">
        <v>83</v>
      </c>
      <c r="AY145" s="213" t="s">
        <v>124</v>
      </c>
      <c r="BK145" s="215">
        <f>SUM(BK146:BK152)</f>
        <v>0</v>
      </c>
    </row>
    <row r="146" s="2" customFormat="1" ht="24.15" customHeight="1">
      <c r="A146" s="38"/>
      <c r="B146" s="39"/>
      <c r="C146" s="218" t="s">
        <v>261</v>
      </c>
      <c r="D146" s="218" t="s">
        <v>126</v>
      </c>
      <c r="E146" s="219" t="s">
        <v>562</v>
      </c>
      <c r="F146" s="220" t="s">
        <v>563</v>
      </c>
      <c r="G146" s="221" t="s">
        <v>429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131</v>
      </c>
      <c r="AT146" s="229" t="s">
        <v>126</v>
      </c>
      <c r="AU146" s="229" t="s">
        <v>87</v>
      </c>
      <c r="AY146" s="17" t="s">
        <v>124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131</v>
      </c>
      <c r="BM146" s="229" t="s">
        <v>232</v>
      </c>
    </row>
    <row r="147" s="2" customFormat="1">
      <c r="A147" s="38"/>
      <c r="B147" s="39"/>
      <c r="C147" s="40"/>
      <c r="D147" s="233" t="s">
        <v>542</v>
      </c>
      <c r="E147" s="40"/>
      <c r="F147" s="280" t="s">
        <v>564</v>
      </c>
      <c r="G147" s="40"/>
      <c r="H147" s="40"/>
      <c r="I147" s="281"/>
      <c r="J147" s="40"/>
      <c r="K147" s="40"/>
      <c r="L147" s="44"/>
      <c r="M147" s="282"/>
      <c r="N147" s="28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542</v>
      </c>
      <c r="AU147" s="17" t="s">
        <v>87</v>
      </c>
    </row>
    <row r="148" s="2" customFormat="1" ht="24.15" customHeight="1">
      <c r="A148" s="38"/>
      <c r="B148" s="39"/>
      <c r="C148" s="218" t="s">
        <v>272</v>
      </c>
      <c r="D148" s="218" t="s">
        <v>126</v>
      </c>
      <c r="E148" s="219" t="s">
        <v>565</v>
      </c>
      <c r="F148" s="220" t="s">
        <v>566</v>
      </c>
      <c r="G148" s="221" t="s">
        <v>429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131</v>
      </c>
      <c r="AT148" s="229" t="s">
        <v>126</v>
      </c>
      <c r="AU148" s="229" t="s">
        <v>87</v>
      </c>
      <c r="AY148" s="17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131</v>
      </c>
      <c r="BM148" s="229" t="s">
        <v>241</v>
      </c>
    </row>
    <row r="149" s="2" customFormat="1">
      <c r="A149" s="38"/>
      <c r="B149" s="39"/>
      <c r="C149" s="40"/>
      <c r="D149" s="233" t="s">
        <v>542</v>
      </c>
      <c r="E149" s="40"/>
      <c r="F149" s="280" t="s">
        <v>567</v>
      </c>
      <c r="G149" s="40"/>
      <c r="H149" s="40"/>
      <c r="I149" s="281"/>
      <c r="J149" s="40"/>
      <c r="K149" s="40"/>
      <c r="L149" s="44"/>
      <c r="M149" s="282"/>
      <c r="N149" s="28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542</v>
      </c>
      <c r="AU149" s="17" t="s">
        <v>87</v>
      </c>
    </row>
    <row r="150" s="2" customFormat="1" ht="24.15" customHeight="1">
      <c r="A150" s="38"/>
      <c r="B150" s="39"/>
      <c r="C150" s="218" t="s">
        <v>276</v>
      </c>
      <c r="D150" s="218" t="s">
        <v>126</v>
      </c>
      <c r="E150" s="219" t="s">
        <v>568</v>
      </c>
      <c r="F150" s="220" t="s">
        <v>569</v>
      </c>
      <c r="G150" s="221" t="s">
        <v>429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131</v>
      </c>
      <c r="AT150" s="229" t="s">
        <v>126</v>
      </c>
      <c r="AU150" s="229" t="s">
        <v>87</v>
      </c>
      <c r="AY150" s="17" t="s">
        <v>124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131</v>
      </c>
      <c r="BM150" s="229" t="s">
        <v>249</v>
      </c>
    </row>
    <row r="151" s="2" customFormat="1">
      <c r="A151" s="38"/>
      <c r="B151" s="39"/>
      <c r="C151" s="40"/>
      <c r="D151" s="233" t="s">
        <v>542</v>
      </c>
      <c r="E151" s="40"/>
      <c r="F151" s="280" t="s">
        <v>570</v>
      </c>
      <c r="G151" s="40"/>
      <c r="H151" s="40"/>
      <c r="I151" s="281"/>
      <c r="J151" s="40"/>
      <c r="K151" s="40"/>
      <c r="L151" s="44"/>
      <c r="M151" s="282"/>
      <c r="N151" s="28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542</v>
      </c>
      <c r="AU151" s="17" t="s">
        <v>87</v>
      </c>
    </row>
    <row r="152" s="2" customFormat="1" ht="44.25" customHeight="1">
      <c r="A152" s="38"/>
      <c r="B152" s="39"/>
      <c r="C152" s="218" t="s">
        <v>282</v>
      </c>
      <c r="D152" s="218" t="s">
        <v>126</v>
      </c>
      <c r="E152" s="219" t="s">
        <v>571</v>
      </c>
      <c r="F152" s="220" t="s">
        <v>572</v>
      </c>
      <c r="G152" s="221" t="s">
        <v>429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75" t="s">
        <v>1</v>
      </c>
      <c r="N152" s="276" t="s">
        <v>43</v>
      </c>
      <c r="O152" s="277"/>
      <c r="P152" s="278">
        <f>O152*H152</f>
        <v>0</v>
      </c>
      <c r="Q152" s="278">
        <v>0</v>
      </c>
      <c r="R152" s="278">
        <f>Q152*H152</f>
        <v>0</v>
      </c>
      <c r="S152" s="278">
        <v>0</v>
      </c>
      <c r="T152" s="27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131</v>
      </c>
      <c r="AT152" s="229" t="s">
        <v>126</v>
      </c>
      <c r="AU152" s="229" t="s">
        <v>87</v>
      </c>
      <c r="AY152" s="17" t="s">
        <v>124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131</v>
      </c>
      <c r="BM152" s="229" t="s">
        <v>261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2Ftr6OiNRp19ncyX6RrddNWj7mbVkB8ke9Ps0s6tEXUzC4Zu7IAFCW8TkllifyO06J0Ii6IgHe0Z6JKdQK5xsQ==" hashValue="OpmJvlJQuViE6oWfH9pLbStdWMO7tU6Te6lz37DUSPLxgzEssQLspnkD87qGWBlxmWbVewAJaN1EgbacBEIfcg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2024-02-27T09:12:03Z</dcterms:created>
  <dcterms:modified xsi:type="dcterms:W3CDTF">2024-02-27T09:12:12Z</dcterms:modified>
</cp:coreProperties>
</file>